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13_ncr:1_{817A8D4E-D81F-47C0-B6DA-619D3CAA47A4}" xr6:coauthVersionLast="47" xr6:coauthVersionMax="47" xr10:uidLastSave="{00000000-0000-0000-0000-000000000000}"/>
  <bookViews>
    <workbookView xWindow="-108" yWindow="-108" windowWidth="23256" windowHeight="12576" tabRatio="513" xr2:uid="{00000000-000D-0000-FFFF-FFFF00000000}"/>
  </bookViews>
  <sheets>
    <sheet name="merlegszeru" sheetId="5" r:id="rId1"/>
  </sheets>
  <definedNames>
    <definedName name="_xlnm.Print_Area" localSheetId="0">merlegszeru!$A$2:$N$33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5" l="1"/>
  <c r="E16" i="5"/>
  <c r="M32" i="5"/>
  <c r="N32" i="5" s="1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4" i="5"/>
  <c r="N25" i="5"/>
  <c r="N26" i="5"/>
  <c r="N27" i="5"/>
  <c r="N28" i="5"/>
  <c r="N29" i="5"/>
  <c r="N31" i="5"/>
  <c r="N9" i="5"/>
  <c r="M30" i="5"/>
  <c r="N30" i="5" s="1"/>
  <c r="M23" i="5"/>
  <c r="N23" i="5" s="1"/>
  <c r="F30" i="5"/>
  <c r="F32" i="5" s="1"/>
  <c r="F23" i="5"/>
  <c r="G10" i="5" l="1"/>
  <c r="G11" i="5"/>
  <c r="G12" i="5"/>
  <c r="G13" i="5"/>
  <c r="G14" i="5"/>
  <c r="G15" i="5"/>
  <c r="G17" i="5"/>
  <c r="G22" i="5" s="1"/>
  <c r="G18" i="5"/>
  <c r="G19" i="5"/>
  <c r="G20" i="5"/>
  <c r="G21" i="5"/>
  <c r="G23" i="5"/>
  <c r="G24" i="5"/>
  <c r="G25" i="5"/>
  <c r="G26" i="5"/>
  <c r="G27" i="5"/>
  <c r="G28" i="5"/>
  <c r="G29" i="5"/>
  <c r="G30" i="5"/>
  <c r="G31" i="5"/>
  <c r="G32" i="5"/>
  <c r="G9" i="5"/>
  <c r="G16" i="5" s="1"/>
  <c r="G34" i="5" l="1"/>
  <c r="K25" i="5"/>
  <c r="K24" i="5" s="1"/>
  <c r="K17" i="5"/>
  <c r="K9" i="5"/>
  <c r="D25" i="5"/>
  <c r="D24" i="5" s="1"/>
  <c r="D17" i="5"/>
  <c r="D22" i="5" s="1"/>
  <c r="D9" i="5"/>
  <c r="K23" i="5" l="1"/>
  <c r="K30" i="5" s="1"/>
  <c r="K32" i="5" s="1"/>
  <c r="D23" i="5"/>
  <c r="D30" i="5" s="1"/>
  <c r="D32" i="5" s="1"/>
  <c r="O23" i="5" l="1"/>
</calcChain>
</file>

<file path=xl/sharedStrings.xml><?xml version="1.0" encoding="utf-8"?>
<sst xmlns="http://schemas.openxmlformats.org/spreadsheetml/2006/main" count="90" uniqueCount="64">
  <si>
    <t>II.</t>
  </si>
  <si>
    <t>Személyi juttatások</t>
  </si>
  <si>
    <t>5.</t>
  </si>
  <si>
    <t>Munkaadókat terhelő járulékok és szociális hozzájárulási adó</t>
  </si>
  <si>
    <t>Közhatalmi bevételek</t>
  </si>
  <si>
    <t>Működési célú átvett pénzeszközök</t>
  </si>
  <si>
    <t>Működési bevételek</t>
  </si>
  <si>
    <t>Dologi kiadások</t>
  </si>
  <si>
    <t>Sor-szám</t>
  </si>
  <si>
    <t>Bevételek</t>
  </si>
  <si>
    <t>Kiadások</t>
  </si>
  <si>
    <t>I.</t>
  </si>
  <si>
    <t>MŰKÖDÉSI KÖLTSÉGVETÉSI BEVÉTELEK</t>
  </si>
  <si>
    <t>1.</t>
  </si>
  <si>
    <t>Működési célú támogatások államháztartáson belülről</t>
  </si>
  <si>
    <t>2.</t>
  </si>
  <si>
    <t>3.</t>
  </si>
  <si>
    <t>4.</t>
  </si>
  <si>
    <t>Ellátottak pénzbeli juttatásai</t>
  </si>
  <si>
    <t>Egyéb működési célú kiadások</t>
  </si>
  <si>
    <t>MŰKÖDÉSI KÖLTSÉGVETÉSI HIÁNY</t>
  </si>
  <si>
    <t>MŰKÖDÉSI KÖLTSÉGVETÉSI TÖBBLET</t>
  </si>
  <si>
    <t>FELHALMOZÁSI KÖLTSÉGVETÉSI BEVÉTELEK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</si>
  <si>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</si>
  <si>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</si>
  <si>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</si>
  <si>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</si>
  <si>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</t>
  </si>
  <si>
    <t>Egyéb felhalmozási célú kiadások</t>
  </si>
  <si>
    <t>FELHALMOZÁSI KÖLTSÉGVETÉSI HIÁNY</t>
  </si>
  <si>
    <t>FELHALMOZÁSI KÖLTSÉGVETÉSI TÖBBLET</t>
  </si>
  <si>
    <t>KÖLTSÉGVETÉSI BEVÉTELEK ÖSSZESEN</t>
  </si>
  <si>
    <t>KÖLTSÉGVETÉSI KIADÁSOK ÖSSZESEN</t>
  </si>
  <si>
    <t>III.</t>
  </si>
  <si>
    <t>FINANSZÍROZÁSI BEVÉTELEK</t>
  </si>
  <si>
    <t>FINANSZÍROZÁSI KIADÁSOK</t>
  </si>
  <si>
    <t>MŰKÖDÉSI FINANSZÍROZÁSI BEVÉTELEK</t>
  </si>
  <si>
    <t>MŰKÖDÉSI FINANSZÍROZÁSI KIADÁSOK</t>
  </si>
  <si>
    <t>Belföldi finanszírozás bevételei</t>
  </si>
  <si>
    <t>Belföldi finanszírozás kiadásai</t>
  </si>
  <si>
    <t>TÁRGYÉVI KIADÁSOK ÖSSZESEN</t>
  </si>
  <si>
    <t>Előző évi költségvetési maradvány igénybevétele</t>
  </si>
  <si>
    <t>MŰKÖDÉSI KÖLTSÉGVETÉSI KIADÁSOK</t>
  </si>
  <si>
    <t>FELHALMOZÁSI KÖLTSÉGVETÉSI KIADÁSOK</t>
  </si>
  <si>
    <t>TÁRGYÉVI BEVÉTELEK ÖSSZESEN</t>
  </si>
  <si>
    <t>Halmozódás nélküli bevételek összesen</t>
  </si>
  <si>
    <t>Halmozódás nélküli kiadások összesen</t>
  </si>
  <si>
    <t>Áh-n belüli megelőlegezések</t>
  </si>
  <si>
    <t xml:space="preserve">            Központi irányítószervi támogatás  </t>
  </si>
  <si>
    <t xml:space="preserve">            Áh-n belüli megelőlegezések</t>
  </si>
  <si>
    <t>Halmozódás miatti levonás</t>
  </si>
  <si>
    <t xml:space="preserve">Központi irányítószervi támogatás                                     </t>
  </si>
  <si>
    <t>=-ebből tartalék</t>
  </si>
  <si>
    <t xml:space="preserve"> </t>
  </si>
  <si>
    <t>adatok Ft-ban</t>
  </si>
  <si>
    <t>Abony Város Önkormányzat működési, felhalmozási kiadásainak, bevételeinek mérlegszerű bemutatása 2022.</t>
  </si>
  <si>
    <t>Módosítás 05.26.</t>
  </si>
  <si>
    <t>2022. évi eredeti előirányzat</t>
  </si>
  <si>
    <t>Módosított előirányzat 05.26.</t>
  </si>
  <si>
    <t>Módosítás 08.25.</t>
  </si>
  <si>
    <t>Módosított előirányzat 08.25.</t>
  </si>
  <si>
    <t>3. melléklet a 3/2022. (II.16.)  önkormányzati rendelethez*</t>
  </si>
  <si>
    <t>* Módosította: Abony Város Önkormányzat Képviselő-testületének 9/2022. (V.27.) önkormányzati rendelete 3. § (3)</t>
  </si>
  <si>
    <t xml:space="preserve">   Módosította: Abony Város Önkormányzat Képviselő-testületének 15/2022. (VIII.26.) önkormányzati rendelete 3. § (3). Hatályos: 2022. VIII. 27-től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</si>
</sst>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3" fontId="3" fillId="0" borderId="0" xfId="0" applyNumberFormat="1" applyFont="1" applyBorder="1"/>
    <xf numFmtId="0" fontId="3" fillId="0" borderId="0" xfId="0" applyFont="1"/>
    <xf numFmtId="3" fontId="1" fillId="0" borderId="0" xfId="0" applyNumberFormat="1" applyFont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0" borderId="4" xfId="0" applyNumberFormat="1" applyFont="1" applyFill="1" applyBorder="1"/>
    <xf numFmtId="3" fontId="1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" fontId="3" fillId="0" borderId="6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0" fontId="1" fillId="0" borderId="7" xfId="0" applyFont="1" applyFill="1" applyBorder="1"/>
    <xf numFmtId="3" fontId="1" fillId="0" borderId="8" xfId="0" applyNumberFormat="1" applyFont="1" applyFill="1" applyBorder="1"/>
    <xf numFmtId="3" fontId="1" fillId="0" borderId="8" xfId="0" applyNumberFormat="1" applyFont="1" applyFill="1" applyBorder="1" applyAlignment="1">
      <alignment vertical="center"/>
    </xf>
    <xf numFmtId="0" fontId="5" fillId="0" borderId="5" xfId="0" applyFont="1" applyFill="1" applyBorder="1"/>
    <xf numFmtId="3" fontId="3" fillId="0" borderId="6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/>
    <xf numFmtId="0" fontId="1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5" fillId="0" borderId="9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/>
    <xf numFmtId="3" fontId="5" fillId="0" borderId="5" xfId="0" applyNumberFormat="1" applyFont="1" applyFill="1" applyBorder="1"/>
    <xf numFmtId="0" fontId="3" fillId="0" borderId="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15" xfId="0" applyFont="1" applyBorder="1"/>
    <xf numFmtId="0" fontId="1" fillId="0" borderId="7" xfId="0" applyFont="1" applyFill="1" applyBorder="1" applyAlignment="1">
      <alignment horizontal="left" vertical="top" wrapText="1"/>
    </xf>
    <xf numFmtId="0" fontId="1" fillId="0" borderId="15" xfId="0" applyFont="1" applyFill="1" applyBorder="1"/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5" fillId="0" borderId="16" xfId="0" applyNumberFormat="1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49" fontId="1" fillId="0" borderId="8" xfId="0" applyNumberFormat="1" applyFont="1" applyFill="1" applyBorder="1" applyAlignment="1">
      <alignment vertical="center"/>
    </xf>
    <xf numFmtId="0" fontId="1" fillId="0" borderId="8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4" fontId="1" fillId="0" borderId="0" xfId="1" applyNumberFormat="1" applyFont="1"/>
    <xf numFmtId="164" fontId="1" fillId="0" borderId="0" xfId="0" applyNumberFormat="1" applyFont="1"/>
    <xf numFmtId="3" fontId="1" fillId="2" borderId="4" xfId="0" applyNumberFormat="1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6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7"/>
  <sheetViews>
    <sheetView tabSelected="1" view="pageBreakPreview" topLeftCell="A31" zoomScale="145" zoomScaleNormal="145" zoomScaleSheetLayoutView="145" workbookViewId="0">
      <selection activeCell="B40" sqref="B40"/>
    </sheetView>
  </sheetViews>
  <sheetFormatPr defaultColWidth="9.109375" defaultRowHeight="13.2" x14ac:dyDescent="0.25"/>
  <cols>
    <col min="1" max="1" width="5.5546875" style="1" bestFit="1" customWidth="1"/>
    <col min="2" max="2" width="39.5546875" style="1" customWidth="1"/>
    <col min="3" max="3" width="14.5546875" style="1" customWidth="1"/>
    <col min="4" max="6" width="14.33203125" style="2" customWidth="1"/>
    <col min="7" max="7" width="13.6640625" style="1" customWidth="1"/>
    <col min="8" max="8" width="5.5546875" style="1" bestFit="1" customWidth="1"/>
    <col min="9" max="9" width="42.33203125" style="1" customWidth="1"/>
    <col min="10" max="10" width="15" style="1" customWidth="1"/>
    <col min="11" max="13" width="13.6640625" style="2" customWidth="1"/>
    <col min="14" max="14" width="13" style="1" customWidth="1"/>
    <col min="15" max="15" width="14.33203125" style="1" bestFit="1" customWidth="1"/>
    <col min="16" max="16384" width="9.109375" style="1"/>
  </cols>
  <sheetData>
    <row r="2" spans="1:15" ht="20.25" customHeight="1" x14ac:dyDescent="0.25">
      <c r="A2" s="94"/>
      <c r="B2" s="94"/>
      <c r="H2" s="10"/>
      <c r="I2" s="10"/>
      <c r="J2" s="10"/>
      <c r="K2" s="18"/>
      <c r="L2" s="18"/>
      <c r="M2" s="18"/>
      <c r="N2" s="10"/>
    </row>
    <row r="3" spans="1:15" ht="17.25" customHeight="1" x14ac:dyDescent="0.25">
      <c r="A3" s="95" t="s">
        <v>61</v>
      </c>
      <c r="B3" s="95"/>
      <c r="H3" s="10"/>
      <c r="I3" s="10"/>
      <c r="J3" s="10"/>
      <c r="K3" s="18"/>
      <c r="L3" s="18"/>
      <c r="M3" s="18"/>
      <c r="N3" s="19"/>
    </row>
    <row r="4" spans="1:15" ht="17.25" customHeight="1" x14ac:dyDescent="0.25">
      <c r="A4" s="95"/>
      <c r="B4" s="95"/>
      <c r="H4" s="10"/>
      <c r="I4" s="10"/>
      <c r="J4" s="10"/>
      <c r="K4" s="18"/>
      <c r="L4" s="18"/>
      <c r="M4" s="18"/>
      <c r="N4" s="19"/>
    </row>
    <row r="5" spans="1:15" ht="28.5" customHeight="1" x14ac:dyDescent="0.25">
      <c r="A5" s="96" t="s">
        <v>55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76"/>
    </row>
    <row r="6" spans="1:15" x14ac:dyDescent="0.25">
      <c r="B6" s="9"/>
      <c r="C6" s="9"/>
      <c r="D6" s="5"/>
      <c r="E6" s="5"/>
      <c r="F6" s="5"/>
      <c r="G6" s="9"/>
      <c r="H6" s="20"/>
      <c r="I6" s="20"/>
      <c r="J6" s="20"/>
      <c r="K6" s="21"/>
      <c r="L6" s="21"/>
      <c r="M6" s="21"/>
      <c r="N6" s="19"/>
      <c r="O6" s="77"/>
    </row>
    <row r="7" spans="1:15" ht="13.8" thickBot="1" x14ac:dyDescent="0.3">
      <c r="A7" s="3"/>
      <c r="B7" s="14"/>
      <c r="C7" s="3"/>
      <c r="D7" s="4"/>
      <c r="E7" s="4"/>
      <c r="F7" s="4"/>
      <c r="G7" s="3"/>
      <c r="H7" s="14"/>
      <c r="I7" s="14"/>
      <c r="J7" s="14"/>
      <c r="K7" s="15"/>
      <c r="L7" s="15"/>
      <c r="M7" s="15"/>
      <c r="N7" s="19" t="s">
        <v>54</v>
      </c>
    </row>
    <row r="8" spans="1:15" ht="40.200000000000003" thickBot="1" x14ac:dyDescent="0.3">
      <c r="A8" s="39" t="s">
        <v>8</v>
      </c>
      <c r="B8" s="24" t="s">
        <v>9</v>
      </c>
      <c r="C8" s="79" t="s">
        <v>57</v>
      </c>
      <c r="D8" s="80" t="s">
        <v>56</v>
      </c>
      <c r="E8" s="79" t="s">
        <v>58</v>
      </c>
      <c r="F8" s="80" t="s">
        <v>59</v>
      </c>
      <c r="G8" s="79" t="s">
        <v>60</v>
      </c>
      <c r="H8" s="81" t="s">
        <v>8</v>
      </c>
      <c r="I8" s="82" t="s">
        <v>10</v>
      </c>
      <c r="J8" s="79" t="s">
        <v>57</v>
      </c>
      <c r="K8" s="80" t="s">
        <v>56</v>
      </c>
      <c r="L8" s="80" t="s">
        <v>58</v>
      </c>
      <c r="M8" s="80" t="s">
        <v>59</v>
      </c>
      <c r="N8" s="91" t="s">
        <v>60</v>
      </c>
    </row>
    <row r="9" spans="1:15" s="12" customFormat="1" ht="13.8" thickBot="1" x14ac:dyDescent="0.3">
      <c r="A9" s="32" t="s">
        <v>11</v>
      </c>
      <c r="B9" s="30" t="s">
        <v>12</v>
      </c>
      <c r="C9" s="25">
        <v>1885500134</v>
      </c>
      <c r="D9" s="25">
        <f>SUM(D10:D13)</f>
        <v>23650824</v>
      </c>
      <c r="E9" s="25">
        <v>1909150958</v>
      </c>
      <c r="F9" s="25">
        <v>139365523</v>
      </c>
      <c r="G9" s="25">
        <f>E9+F9</f>
        <v>2048516481</v>
      </c>
      <c r="H9" s="71" t="s">
        <v>11</v>
      </c>
      <c r="I9" s="36" t="s">
        <v>42</v>
      </c>
      <c r="J9" s="26">
        <v>2190497315</v>
      </c>
      <c r="K9" s="26">
        <f>SUM(K10:K14)</f>
        <v>128101726</v>
      </c>
      <c r="L9" s="26">
        <v>2318599041</v>
      </c>
      <c r="M9" s="26">
        <v>137786523</v>
      </c>
      <c r="N9" s="92">
        <f>L9+M9</f>
        <v>2456385564</v>
      </c>
    </row>
    <row r="10" spans="1:15" ht="18.75" customHeight="1" thickBot="1" x14ac:dyDescent="0.3">
      <c r="A10" s="40" t="s">
        <v>13</v>
      </c>
      <c r="B10" s="68" t="s">
        <v>14</v>
      </c>
      <c r="C10" s="22">
        <v>1388372070</v>
      </c>
      <c r="D10" s="22">
        <v>11181529</v>
      </c>
      <c r="E10" s="22">
        <v>1399553599</v>
      </c>
      <c r="F10" s="22">
        <v>139365523</v>
      </c>
      <c r="G10" s="25">
        <f t="shared" ref="G10:G32" si="0">E10+F10</f>
        <v>1538919122</v>
      </c>
      <c r="H10" s="65" t="s">
        <v>13</v>
      </c>
      <c r="I10" s="35" t="s">
        <v>1</v>
      </c>
      <c r="J10" s="23">
        <v>881081115</v>
      </c>
      <c r="K10" s="23">
        <v>12759659</v>
      </c>
      <c r="L10" s="23">
        <v>893840774</v>
      </c>
      <c r="M10" s="23">
        <v>13474676</v>
      </c>
      <c r="N10" s="92">
        <f t="shared" ref="N10:N32" si="1">L10+M10</f>
        <v>907315450</v>
      </c>
    </row>
    <row r="11" spans="1:15" ht="17.25" customHeight="1" thickBot="1" x14ac:dyDescent="0.3">
      <c r="A11" s="41" t="s">
        <v>15</v>
      </c>
      <c r="B11" s="6" t="s">
        <v>4</v>
      </c>
      <c r="C11" s="7">
        <v>274557643</v>
      </c>
      <c r="D11" s="7">
        <v>0</v>
      </c>
      <c r="E11" s="7">
        <v>274557643</v>
      </c>
      <c r="F11" s="7"/>
      <c r="G11" s="25">
        <f t="shared" si="0"/>
        <v>274557643</v>
      </c>
      <c r="H11" s="65" t="s">
        <v>15</v>
      </c>
      <c r="I11" s="17" t="s">
        <v>3</v>
      </c>
      <c r="J11" s="8">
        <v>114574944</v>
      </c>
      <c r="K11" s="8">
        <v>789925</v>
      </c>
      <c r="L11" s="23">
        <v>115364869</v>
      </c>
      <c r="M11" s="23">
        <v>2276849</v>
      </c>
      <c r="N11" s="92">
        <f t="shared" si="1"/>
        <v>117641718</v>
      </c>
    </row>
    <row r="12" spans="1:15" ht="13.8" thickBot="1" x14ac:dyDescent="0.3">
      <c r="A12" s="41" t="s">
        <v>16</v>
      </c>
      <c r="B12" s="67" t="s">
        <v>6</v>
      </c>
      <c r="C12" s="7">
        <v>222570421</v>
      </c>
      <c r="D12" s="7">
        <v>12469295</v>
      </c>
      <c r="E12" s="7">
        <v>235039716</v>
      </c>
      <c r="F12" s="7"/>
      <c r="G12" s="25">
        <f t="shared" si="0"/>
        <v>235039716</v>
      </c>
      <c r="H12" s="65" t="s">
        <v>16</v>
      </c>
      <c r="I12" s="6" t="s">
        <v>7</v>
      </c>
      <c r="J12" s="8">
        <v>1058289225</v>
      </c>
      <c r="K12" s="8">
        <v>84532753</v>
      </c>
      <c r="L12" s="23">
        <v>1142821978</v>
      </c>
      <c r="M12" s="23">
        <v>121905786</v>
      </c>
      <c r="N12" s="92">
        <f t="shared" si="1"/>
        <v>1264727764</v>
      </c>
    </row>
    <row r="13" spans="1:15" ht="13.8" thickBot="1" x14ac:dyDescent="0.3">
      <c r="A13" s="41" t="s">
        <v>17</v>
      </c>
      <c r="B13" s="67" t="s">
        <v>5</v>
      </c>
      <c r="C13" s="7">
        <v>0</v>
      </c>
      <c r="D13" s="7"/>
      <c r="E13" s="7"/>
      <c r="F13" s="7"/>
      <c r="G13" s="25">
        <f t="shared" si="0"/>
        <v>0</v>
      </c>
      <c r="H13" s="65" t="s">
        <v>17</v>
      </c>
      <c r="I13" s="6" t="s">
        <v>18</v>
      </c>
      <c r="J13" s="8">
        <v>23933750</v>
      </c>
      <c r="K13" s="8">
        <v>0</v>
      </c>
      <c r="L13" s="23">
        <v>23933750</v>
      </c>
      <c r="M13" s="23"/>
      <c r="N13" s="92">
        <f t="shared" si="1"/>
        <v>23933750</v>
      </c>
    </row>
    <row r="14" spans="1:15" ht="13.8" thickBot="1" x14ac:dyDescent="0.3">
      <c r="A14" s="42"/>
      <c r="B14" s="67"/>
      <c r="C14" s="7"/>
      <c r="D14" s="7"/>
      <c r="E14" s="7"/>
      <c r="F14" s="7"/>
      <c r="G14" s="25">
        <f t="shared" si="0"/>
        <v>0</v>
      </c>
      <c r="H14" s="65" t="s">
        <v>2</v>
      </c>
      <c r="I14" s="6" t="s">
        <v>19</v>
      </c>
      <c r="J14" s="8">
        <v>112618281</v>
      </c>
      <c r="K14" s="8">
        <v>30019389</v>
      </c>
      <c r="L14" s="23">
        <v>142637670</v>
      </c>
      <c r="M14" s="23">
        <v>132212</v>
      </c>
      <c r="N14" s="92">
        <f t="shared" si="1"/>
        <v>142769882</v>
      </c>
    </row>
    <row r="15" spans="1:15" ht="13.8" thickBot="1" x14ac:dyDescent="0.3">
      <c r="A15" s="62"/>
      <c r="B15" s="67"/>
      <c r="C15" s="7"/>
      <c r="D15" s="7"/>
      <c r="E15" s="7"/>
      <c r="F15" s="7"/>
      <c r="G15" s="25">
        <f t="shared" si="0"/>
        <v>0</v>
      </c>
      <c r="H15" s="65"/>
      <c r="I15" s="74" t="s">
        <v>52</v>
      </c>
      <c r="J15" s="73">
        <v>20000000</v>
      </c>
      <c r="K15" s="8">
        <v>28824389</v>
      </c>
      <c r="L15" s="23">
        <v>48824389</v>
      </c>
      <c r="M15" s="23">
        <v>132212</v>
      </c>
      <c r="N15" s="92">
        <f t="shared" si="1"/>
        <v>48956601</v>
      </c>
    </row>
    <row r="16" spans="1:15" s="12" customFormat="1" ht="13.8" thickBot="1" x14ac:dyDescent="0.3">
      <c r="A16" s="43"/>
      <c r="B16" s="66" t="s">
        <v>20</v>
      </c>
      <c r="C16" s="64">
        <v>-304997181</v>
      </c>
      <c r="D16" s="64"/>
      <c r="E16" s="64">
        <f>E9-L9</f>
        <v>-409448083</v>
      </c>
      <c r="F16" s="64"/>
      <c r="G16" s="64">
        <f t="shared" ref="G16" si="2">G9-N9</f>
        <v>-407869083</v>
      </c>
      <c r="H16" s="72"/>
      <c r="I16" s="63" t="s">
        <v>21</v>
      </c>
      <c r="J16" s="63"/>
      <c r="K16" s="64"/>
      <c r="L16" s="64"/>
      <c r="M16" s="64"/>
      <c r="N16" s="92">
        <f t="shared" si="1"/>
        <v>0</v>
      </c>
    </row>
    <row r="17" spans="1:15" s="12" customFormat="1" ht="13.8" thickBot="1" x14ac:dyDescent="0.3">
      <c r="A17" s="32" t="s">
        <v>0</v>
      </c>
      <c r="B17" s="30" t="s">
        <v>22</v>
      </c>
      <c r="C17" s="25">
        <v>72280000</v>
      </c>
      <c r="D17" s="25">
        <f>SUM(D18:D21)</f>
        <v>44379166</v>
      </c>
      <c r="E17" s="25">
        <v>116659166</v>
      </c>
      <c r="F17" s="25">
        <v>698786717</v>
      </c>
      <c r="G17" s="25">
        <f t="shared" si="0"/>
        <v>815445883</v>
      </c>
      <c r="H17" s="71" t="s">
        <v>0</v>
      </c>
      <c r="I17" s="36" t="s">
        <v>43</v>
      </c>
      <c r="J17" s="26">
        <v>479330175</v>
      </c>
      <c r="K17" s="26">
        <f>SUM(K18:K21)</f>
        <v>54379166</v>
      </c>
      <c r="L17" s="26">
        <v>533709341</v>
      </c>
      <c r="M17" s="26">
        <v>700365717</v>
      </c>
      <c r="N17" s="92">
        <f t="shared" si="1"/>
        <v>1234075058</v>
      </c>
    </row>
    <row r="18" spans="1:15" ht="13.8" thickBot="1" x14ac:dyDescent="0.3">
      <c r="A18" s="40" t="s">
        <v>13</v>
      </c>
      <c r="B18" s="52" t="s">
        <v>23</v>
      </c>
      <c r="C18" s="22">
        <v>0</v>
      </c>
      <c r="D18" s="22">
        <v>44379166</v>
      </c>
      <c r="E18" s="22">
        <v>44379166</v>
      </c>
      <c r="F18" s="22">
        <v>698786717</v>
      </c>
      <c r="G18" s="25">
        <f t="shared" si="0"/>
        <v>743165883</v>
      </c>
      <c r="H18" s="65" t="s">
        <v>13</v>
      </c>
      <c r="I18" s="35" t="s">
        <v>24</v>
      </c>
      <c r="J18" s="23">
        <v>291253535</v>
      </c>
      <c r="K18" s="23">
        <v>54379166</v>
      </c>
      <c r="L18" s="23">
        <v>345632701</v>
      </c>
      <c r="M18" s="23">
        <v>17151335</v>
      </c>
      <c r="N18" s="92">
        <f t="shared" si="1"/>
        <v>362784036</v>
      </c>
    </row>
    <row r="19" spans="1:15" ht="13.8" thickBot="1" x14ac:dyDescent="0.3">
      <c r="A19" s="41" t="s">
        <v>15</v>
      </c>
      <c r="B19" s="50" t="s">
        <v>25</v>
      </c>
      <c r="C19" s="7">
        <v>71280000</v>
      </c>
      <c r="D19" s="7">
        <v>0</v>
      </c>
      <c r="E19" s="22">
        <v>71280000</v>
      </c>
      <c r="F19" s="22"/>
      <c r="G19" s="25">
        <f t="shared" si="0"/>
        <v>71280000</v>
      </c>
      <c r="H19" s="65" t="s">
        <v>15</v>
      </c>
      <c r="I19" s="6" t="s">
        <v>26</v>
      </c>
      <c r="J19" s="8">
        <v>186847055</v>
      </c>
      <c r="K19" s="8">
        <v>0</v>
      </c>
      <c r="L19" s="23">
        <v>186847055</v>
      </c>
      <c r="M19" s="23">
        <v>683214382</v>
      </c>
      <c r="N19" s="92">
        <f t="shared" si="1"/>
        <v>870061437</v>
      </c>
    </row>
    <row r="20" spans="1:15" ht="13.8" thickBot="1" x14ac:dyDescent="0.3">
      <c r="A20" s="41" t="s">
        <v>16</v>
      </c>
      <c r="B20" s="50" t="s">
        <v>27</v>
      </c>
      <c r="C20" s="7">
        <v>1000000</v>
      </c>
      <c r="D20" s="7">
        <v>0</v>
      </c>
      <c r="E20" s="22">
        <v>1000000</v>
      </c>
      <c r="F20" s="22"/>
      <c r="G20" s="25">
        <f t="shared" si="0"/>
        <v>1000000</v>
      </c>
      <c r="H20" s="65" t="s">
        <v>16</v>
      </c>
      <c r="I20" s="6" t="s">
        <v>28</v>
      </c>
      <c r="J20" s="8">
        <v>1229585</v>
      </c>
      <c r="K20" s="8">
        <v>0</v>
      </c>
      <c r="L20" s="23">
        <v>1229585</v>
      </c>
      <c r="M20" s="23"/>
      <c r="N20" s="92">
        <f t="shared" si="1"/>
        <v>1229585</v>
      </c>
    </row>
    <row r="21" spans="1:15" ht="13.8" thickBot="1" x14ac:dyDescent="0.3">
      <c r="A21" s="44"/>
      <c r="B21" s="27"/>
      <c r="C21" s="28"/>
      <c r="D21" s="70"/>
      <c r="E21" s="70"/>
      <c r="F21" s="70"/>
      <c r="G21" s="25">
        <f t="shared" si="0"/>
        <v>0</v>
      </c>
      <c r="H21" s="65" t="s">
        <v>17</v>
      </c>
      <c r="I21" s="69" t="s">
        <v>53</v>
      </c>
      <c r="J21" s="29">
        <v>0</v>
      </c>
      <c r="K21" s="70"/>
      <c r="L21" s="70">
        <v>0</v>
      </c>
      <c r="M21" s="70"/>
      <c r="N21" s="92">
        <f t="shared" si="1"/>
        <v>0</v>
      </c>
      <c r="O21" s="3"/>
    </row>
    <row r="22" spans="1:15" s="12" customFormat="1" ht="13.8" thickBot="1" x14ac:dyDescent="0.3">
      <c r="A22" s="43"/>
      <c r="B22" s="30" t="s">
        <v>29</v>
      </c>
      <c r="C22" s="25">
        <v>-407050175</v>
      </c>
      <c r="D22" s="25">
        <f>D17-K17</f>
        <v>-10000000</v>
      </c>
      <c r="E22" s="25">
        <f>E17-L17</f>
        <v>-417050175</v>
      </c>
      <c r="F22" s="25"/>
      <c r="G22" s="25">
        <f>G17-N17</f>
        <v>-418629175</v>
      </c>
      <c r="H22" s="71"/>
      <c r="I22" s="36" t="s">
        <v>30</v>
      </c>
      <c r="J22" s="25"/>
      <c r="K22" s="25"/>
      <c r="L22" s="25"/>
      <c r="M22" s="25"/>
      <c r="N22" s="92">
        <f t="shared" si="1"/>
        <v>0</v>
      </c>
    </row>
    <row r="23" spans="1:15" s="16" customFormat="1" ht="13.8" thickBot="1" x14ac:dyDescent="0.3">
      <c r="A23" s="75"/>
      <c r="B23" s="54" t="s">
        <v>31</v>
      </c>
      <c r="C23" s="31">
        <v>1957780134</v>
      </c>
      <c r="D23" s="31">
        <f>D9+D17</f>
        <v>68029990</v>
      </c>
      <c r="E23" s="31">
        <v>2025810124</v>
      </c>
      <c r="F23" s="31">
        <f>F17+F9</f>
        <v>838152240</v>
      </c>
      <c r="G23" s="25">
        <f t="shared" si="0"/>
        <v>2863962364</v>
      </c>
      <c r="H23" s="71"/>
      <c r="I23" s="33" t="s">
        <v>32</v>
      </c>
      <c r="J23" s="89">
        <v>2669827490</v>
      </c>
      <c r="K23" s="89">
        <f>K9+K17</f>
        <v>182480892</v>
      </c>
      <c r="L23" s="89">
        <v>2852308382</v>
      </c>
      <c r="M23" s="89">
        <f>M17+M9</f>
        <v>838152240</v>
      </c>
      <c r="N23" s="92">
        <f t="shared" si="1"/>
        <v>3690460622</v>
      </c>
      <c r="O23" s="11">
        <f>G23-N23</f>
        <v>-826498258</v>
      </c>
    </row>
    <row r="24" spans="1:15" s="16" customFormat="1" ht="13.8" thickBot="1" x14ac:dyDescent="0.3">
      <c r="A24" s="32" t="s">
        <v>33</v>
      </c>
      <c r="B24" s="30" t="s">
        <v>34</v>
      </c>
      <c r="C24" s="25">
        <v>1824541460</v>
      </c>
      <c r="D24" s="25">
        <f t="shared" ref="D24:D25" si="3">SUM(D25)</f>
        <v>114450902</v>
      </c>
      <c r="E24" s="25">
        <v>1938992362</v>
      </c>
      <c r="F24" s="25">
        <v>1579000</v>
      </c>
      <c r="G24" s="25">
        <f t="shared" si="0"/>
        <v>1940571362</v>
      </c>
      <c r="H24" s="71" t="s">
        <v>33</v>
      </c>
      <c r="I24" s="36" t="s">
        <v>35</v>
      </c>
      <c r="J24" s="26">
        <v>1112494104</v>
      </c>
      <c r="K24" s="26">
        <f t="shared" ref="K24:K25" si="4">SUM(K25)</f>
        <v>0</v>
      </c>
      <c r="L24" s="26">
        <v>1112494104</v>
      </c>
      <c r="M24" s="26">
        <v>1579000</v>
      </c>
      <c r="N24" s="92">
        <f t="shared" si="1"/>
        <v>1114073104</v>
      </c>
    </row>
    <row r="25" spans="1:15" s="16" customFormat="1" ht="13.8" thickBot="1" x14ac:dyDescent="0.3">
      <c r="A25" s="43"/>
      <c r="B25" s="53" t="s">
        <v>36</v>
      </c>
      <c r="C25" s="25">
        <v>1824541460</v>
      </c>
      <c r="D25" s="25">
        <f t="shared" si="3"/>
        <v>114450902</v>
      </c>
      <c r="E25" s="25">
        <v>1938992362</v>
      </c>
      <c r="F25" s="25">
        <v>1579000</v>
      </c>
      <c r="G25" s="25">
        <f t="shared" si="0"/>
        <v>1940571362</v>
      </c>
      <c r="H25" s="72"/>
      <c r="I25" s="26" t="s">
        <v>37</v>
      </c>
      <c r="J25" s="26">
        <v>1112494104</v>
      </c>
      <c r="K25" s="26">
        <f t="shared" si="4"/>
        <v>0</v>
      </c>
      <c r="L25" s="26">
        <v>1112494104</v>
      </c>
      <c r="M25" s="26">
        <v>1579000</v>
      </c>
      <c r="N25" s="92">
        <f t="shared" si="1"/>
        <v>1114073104</v>
      </c>
    </row>
    <row r="26" spans="1:15" ht="13.8" thickBot="1" x14ac:dyDescent="0.3">
      <c r="A26" s="40" t="s">
        <v>13</v>
      </c>
      <c r="B26" s="52" t="s">
        <v>38</v>
      </c>
      <c r="C26" s="22">
        <v>1824541460</v>
      </c>
      <c r="D26" s="78">
        <v>114450902</v>
      </c>
      <c r="E26" s="78">
        <v>1938992362</v>
      </c>
      <c r="F26" s="78">
        <v>1579000</v>
      </c>
      <c r="G26" s="25">
        <f t="shared" si="0"/>
        <v>1940571362</v>
      </c>
      <c r="H26" s="83" t="s">
        <v>13</v>
      </c>
      <c r="I26" s="84" t="s">
        <v>39</v>
      </c>
      <c r="J26" s="85">
        <v>1112494104</v>
      </c>
      <c r="K26" s="85">
        <v>0</v>
      </c>
      <c r="L26" s="85">
        <v>1112494104</v>
      </c>
      <c r="M26" s="85">
        <v>1579000</v>
      </c>
      <c r="N26" s="92">
        <f t="shared" si="1"/>
        <v>1114073104</v>
      </c>
    </row>
    <row r="27" spans="1:15" ht="13.8" thickBot="1" x14ac:dyDescent="0.3">
      <c r="A27" s="41" t="s">
        <v>15</v>
      </c>
      <c r="B27" s="50" t="s">
        <v>41</v>
      </c>
      <c r="C27" s="7">
        <v>753516530</v>
      </c>
      <c r="D27" s="86">
        <v>114450902</v>
      </c>
      <c r="E27" s="90">
        <v>867967432</v>
      </c>
      <c r="F27" s="90"/>
      <c r="G27" s="25">
        <f t="shared" si="0"/>
        <v>867967432</v>
      </c>
      <c r="H27" s="83"/>
      <c r="I27" s="87" t="s">
        <v>48</v>
      </c>
      <c r="J27" s="88">
        <v>1071024930</v>
      </c>
      <c r="K27" s="86">
        <v>0</v>
      </c>
      <c r="L27" s="90">
        <v>1071024930</v>
      </c>
      <c r="M27" s="90">
        <v>1579000</v>
      </c>
      <c r="N27" s="92">
        <f t="shared" si="1"/>
        <v>1072603930</v>
      </c>
    </row>
    <row r="28" spans="1:15" ht="13.8" thickBot="1" x14ac:dyDescent="0.3">
      <c r="A28" s="41" t="s">
        <v>16</v>
      </c>
      <c r="B28" s="51" t="s">
        <v>51</v>
      </c>
      <c r="C28" s="7">
        <v>1071024930</v>
      </c>
      <c r="D28" s="86">
        <v>0</v>
      </c>
      <c r="E28" s="90">
        <v>1071024930</v>
      </c>
      <c r="F28" s="90">
        <v>1579000</v>
      </c>
      <c r="G28" s="25">
        <f t="shared" si="0"/>
        <v>1072603930</v>
      </c>
      <c r="H28" s="83"/>
      <c r="I28" s="87" t="s">
        <v>49</v>
      </c>
      <c r="J28" s="88">
        <v>41469174</v>
      </c>
      <c r="K28" s="86">
        <v>0</v>
      </c>
      <c r="L28" s="90">
        <v>41469174</v>
      </c>
      <c r="M28" s="90"/>
      <c r="N28" s="92">
        <f t="shared" si="1"/>
        <v>41469174</v>
      </c>
    </row>
    <row r="29" spans="1:15" ht="13.8" thickBot="1" x14ac:dyDescent="0.3">
      <c r="A29" s="44" t="s">
        <v>17</v>
      </c>
      <c r="B29" s="61" t="s">
        <v>47</v>
      </c>
      <c r="C29" s="28">
        <v>0</v>
      </c>
      <c r="D29" s="29"/>
      <c r="E29" s="29">
        <v>0</v>
      </c>
      <c r="F29" s="29"/>
      <c r="G29" s="25">
        <f t="shared" si="0"/>
        <v>0</v>
      </c>
      <c r="H29" s="65"/>
      <c r="I29" s="37"/>
      <c r="J29" s="38"/>
      <c r="K29" s="29"/>
      <c r="L29" s="29"/>
      <c r="M29" s="29"/>
      <c r="N29" s="92">
        <f t="shared" si="1"/>
        <v>0</v>
      </c>
    </row>
    <row r="30" spans="1:15" s="16" customFormat="1" ht="13.8" thickBot="1" x14ac:dyDescent="0.3">
      <c r="A30" s="45"/>
      <c r="B30" s="54" t="s">
        <v>44</v>
      </c>
      <c r="C30" s="31">
        <v>3782321594</v>
      </c>
      <c r="D30" s="31">
        <f>D23+D24</f>
        <v>182480892</v>
      </c>
      <c r="E30" s="31">
        <v>3964802486</v>
      </c>
      <c r="F30" s="31">
        <f>F23+F24</f>
        <v>839731240</v>
      </c>
      <c r="G30" s="25">
        <f t="shared" si="0"/>
        <v>4804533726</v>
      </c>
      <c r="H30" s="71"/>
      <c r="I30" s="33" t="s">
        <v>40</v>
      </c>
      <c r="J30" s="31">
        <v>3782321594</v>
      </c>
      <c r="K30" s="31">
        <f>K23++++++++++K24</f>
        <v>182480892</v>
      </c>
      <c r="L30" s="31">
        <v>3964802486</v>
      </c>
      <c r="M30" s="31">
        <f>M23+M25</f>
        <v>839731240</v>
      </c>
      <c r="N30" s="92">
        <f t="shared" si="1"/>
        <v>4804533726</v>
      </c>
    </row>
    <row r="31" spans="1:15" s="16" customFormat="1" ht="13.8" thickBot="1" x14ac:dyDescent="0.3">
      <c r="A31" s="46"/>
      <c r="B31" s="55" t="s">
        <v>50</v>
      </c>
      <c r="C31" s="56">
        <v>1071024930</v>
      </c>
      <c r="D31" s="56"/>
      <c r="E31" s="56">
        <v>1071024930</v>
      </c>
      <c r="F31" s="56">
        <v>1579000</v>
      </c>
      <c r="G31" s="25">
        <f t="shared" si="0"/>
        <v>1072603930</v>
      </c>
      <c r="H31" s="65"/>
      <c r="I31" s="57" t="s">
        <v>50</v>
      </c>
      <c r="J31" s="58">
        <v>1071024930</v>
      </c>
      <c r="K31" s="58"/>
      <c r="L31" s="58">
        <v>1071024930</v>
      </c>
      <c r="M31" s="58">
        <v>1579000</v>
      </c>
      <c r="N31" s="92">
        <f t="shared" si="1"/>
        <v>1072603930</v>
      </c>
    </row>
    <row r="32" spans="1:15" s="16" customFormat="1" ht="13.8" thickBot="1" x14ac:dyDescent="0.3">
      <c r="A32" s="47"/>
      <c r="B32" s="59" t="s">
        <v>45</v>
      </c>
      <c r="C32" s="25">
        <v>2711296664</v>
      </c>
      <c r="D32" s="25">
        <f>D30-D31</f>
        <v>182480892</v>
      </c>
      <c r="E32" s="25">
        <v>2893777556</v>
      </c>
      <c r="F32" s="25">
        <f>F30-F31</f>
        <v>838152240</v>
      </c>
      <c r="G32" s="25">
        <f t="shared" si="0"/>
        <v>3731929796</v>
      </c>
      <c r="H32" s="93"/>
      <c r="I32" s="34" t="s">
        <v>46</v>
      </c>
      <c r="J32" s="25">
        <v>2711296664</v>
      </c>
      <c r="K32" s="25">
        <f>K30-K31</f>
        <v>182480892</v>
      </c>
      <c r="L32" s="25">
        <v>2893777556</v>
      </c>
      <c r="M32" s="25">
        <f>M30-M31</f>
        <v>838152240</v>
      </c>
      <c r="N32" s="92">
        <f t="shared" si="1"/>
        <v>3731929796</v>
      </c>
    </row>
    <row r="33" spans="1:14" x14ac:dyDescent="0.25">
      <c r="A33" s="60"/>
      <c r="B33" s="10"/>
      <c r="C33" s="14"/>
      <c r="D33" s="15"/>
      <c r="E33" s="15"/>
      <c r="F33" s="15"/>
      <c r="G33" s="48"/>
      <c r="H33" s="10"/>
      <c r="I33" s="48"/>
      <c r="J33" s="48"/>
      <c r="K33" s="49"/>
      <c r="L33" s="49"/>
      <c r="M33" s="49"/>
      <c r="N33" s="48"/>
    </row>
    <row r="34" spans="1:14" x14ac:dyDescent="0.25">
      <c r="A34" s="10"/>
      <c r="B34" s="10"/>
      <c r="C34" s="48"/>
      <c r="D34" s="48"/>
      <c r="E34" s="48"/>
      <c r="F34" s="48"/>
      <c r="G34" s="48">
        <f>G16+G22</f>
        <v>-826498258</v>
      </c>
      <c r="H34" s="10"/>
      <c r="I34" s="10"/>
      <c r="J34" s="10"/>
      <c r="K34" s="18"/>
      <c r="L34" s="18"/>
      <c r="M34" s="18"/>
      <c r="N34" s="10"/>
    </row>
    <row r="35" spans="1:14" x14ac:dyDescent="0.25">
      <c r="C35" s="13"/>
      <c r="D35" s="13"/>
      <c r="E35" s="13"/>
      <c r="F35" s="13"/>
      <c r="G35" s="13"/>
    </row>
    <row r="36" spans="1:14" x14ac:dyDescent="0.25">
      <c r="A36" s="94" t="s">
        <v>62</v>
      </c>
      <c r="B36" s="94"/>
      <c r="C36" s="94"/>
      <c r="D36" s="94"/>
      <c r="E36" s="94"/>
      <c r="F36" s="94"/>
      <c r="G36" s="94"/>
    </row>
    <row r="37" spans="1:14" x14ac:dyDescent="0.25">
      <c r="A37" s="94" t="s">
        <v>63</v>
      </c>
      <c r="B37" s="94"/>
      <c r="C37" s="94"/>
      <c r="D37" s="94"/>
      <c r="E37" s="94"/>
      <c r="F37" s="94"/>
      <c r="G37" s="94"/>
    </row>
  </sheetData>
  <mergeCells count="6">
    <mergeCell ref="A37:G37"/>
    <mergeCell ref="A2:B2"/>
    <mergeCell ref="A3:B3"/>
    <mergeCell ref="A5:N5"/>
    <mergeCell ref="A4:B4"/>
    <mergeCell ref="A36:G36"/>
  </mergeCells>
  <printOptions horizontalCentered="1"/>
  <pageMargins left="0.55118110236220474" right="0.1574803149606299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merlegszeru</vt:lpstr>
      <vt:lpstr>merlegszeru!Nyomtatási_terület</vt:lpstr>
    </vt:vector>
  </TitlesOfParts>
  <Company>V.ker.Ökorm.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aljegy</cp:lastModifiedBy>
  <cp:lastPrinted>2022-09-05T14:39:19Z</cp:lastPrinted>
  <dcterms:created xsi:type="dcterms:W3CDTF">2005-01-13T11:36:06Z</dcterms:created>
  <dcterms:modified xsi:type="dcterms:W3CDTF">2022-11-13T14:02:47Z</dcterms:modified>
</cp:coreProperties>
</file>