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egy\Desktop\EGYSÉGESBE\2022.09.07\Új mappa\2022. évi KÖLTSÉGVETÉSI RENDELET\Egységes rendelet\2022.08.27-től\"/>
    </mc:Choice>
  </mc:AlternateContent>
  <xr:revisionPtr revIDLastSave="0" documentId="13_ncr:1_{35BDADB1-8C92-43A1-AD9D-7685523E87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iadás 2022" sheetId="2" r:id="rId1"/>
  </sheets>
  <externalReferences>
    <externalReference r:id="rId2"/>
  </externalReferences>
  <definedNames>
    <definedName name="_xlnm.Print_Titles" localSheetId="0">'Kiadás 2022'!$1:$10</definedName>
    <definedName name="_xlnm.Print_Area" localSheetId="0">'Kiadás 2022'!$A$1:$Z$58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2" i="2" l="1"/>
  <c r="Z12" i="2" s="1"/>
  <c r="Y13" i="2"/>
  <c r="Z13" i="2" s="1"/>
  <c r="Y14" i="2"/>
  <c r="Z14" i="2" s="1"/>
  <c r="Y15" i="2"/>
  <c r="Z15" i="2" s="1"/>
  <c r="Y16" i="2"/>
  <c r="Z16" i="2" s="1"/>
  <c r="Y17" i="2"/>
  <c r="Z17" i="2" s="1"/>
  <c r="Y18" i="2"/>
  <c r="Z18" i="2" s="1"/>
  <c r="Y19" i="2"/>
  <c r="Z19" i="2" s="1"/>
  <c r="Y20" i="2"/>
  <c r="Z20" i="2" s="1"/>
  <c r="Y21" i="2"/>
  <c r="Z21" i="2" s="1"/>
  <c r="Y22" i="2"/>
  <c r="Z22" i="2" s="1"/>
  <c r="Y23" i="2"/>
  <c r="Z23" i="2" s="1"/>
  <c r="Y24" i="2"/>
  <c r="Z24" i="2" s="1"/>
  <c r="Y25" i="2"/>
  <c r="Z25" i="2" s="1"/>
  <c r="Y26" i="2"/>
  <c r="Z26" i="2" s="1"/>
  <c r="Y27" i="2"/>
  <c r="Z27" i="2" s="1"/>
  <c r="Y28" i="2"/>
  <c r="Z28" i="2" s="1"/>
  <c r="Y29" i="2"/>
  <c r="Z29" i="2" s="1"/>
  <c r="Y30" i="2"/>
  <c r="Z30" i="2" s="1"/>
  <c r="Y31" i="2"/>
  <c r="Z31" i="2" s="1"/>
  <c r="Y32" i="2"/>
  <c r="Z32" i="2" s="1"/>
  <c r="Y33" i="2"/>
  <c r="Z33" i="2" s="1"/>
  <c r="Y34" i="2"/>
  <c r="Z34" i="2" s="1"/>
  <c r="Y35" i="2"/>
  <c r="Z35" i="2" s="1"/>
  <c r="Y36" i="2"/>
  <c r="Z36" i="2" s="1"/>
  <c r="Y37" i="2"/>
  <c r="Z37" i="2" s="1"/>
  <c r="Y38" i="2"/>
  <c r="Z38" i="2" s="1"/>
  <c r="Y39" i="2"/>
  <c r="Z39" i="2" s="1"/>
  <c r="Y40" i="2"/>
  <c r="Z40" i="2" s="1"/>
  <c r="Y41" i="2"/>
  <c r="Z41" i="2" s="1"/>
  <c r="Y42" i="2"/>
  <c r="Z42" i="2" s="1"/>
  <c r="Y43" i="2"/>
  <c r="Z43" i="2" s="1"/>
  <c r="Y44" i="2"/>
  <c r="Z44" i="2" s="1"/>
  <c r="Y45" i="2"/>
  <c r="Z45" i="2" s="1"/>
  <c r="Y46" i="2"/>
  <c r="Z46" i="2" s="1"/>
  <c r="Y47" i="2"/>
  <c r="Z47" i="2" s="1"/>
  <c r="Y48" i="2"/>
  <c r="Z48" i="2" s="1"/>
  <c r="Y49" i="2"/>
  <c r="Z49" i="2" s="1"/>
  <c r="Y50" i="2"/>
  <c r="Z50" i="2" s="1"/>
  <c r="Y51" i="2"/>
  <c r="Z51" i="2" s="1"/>
  <c r="Y52" i="2"/>
  <c r="Z52" i="2" s="1"/>
  <c r="Y53" i="2"/>
  <c r="Z53" i="2" s="1"/>
  <c r="Y54" i="2"/>
  <c r="Z54" i="2" s="1"/>
  <c r="Y55" i="2"/>
  <c r="Z55" i="2" s="1"/>
  <c r="Y56" i="2"/>
  <c r="Z56" i="2" s="1"/>
  <c r="Y57" i="2"/>
  <c r="Z57" i="2" s="1"/>
  <c r="Y11" i="2"/>
  <c r="Z11" i="2" s="1"/>
  <c r="T58" i="2"/>
  <c r="Y58" i="2" s="1"/>
  <c r="Z58" i="2" s="1"/>
  <c r="U12" i="2" l="1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11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12" i="2"/>
  <c r="K13" i="2"/>
  <c r="K14" i="2"/>
  <c r="K11" i="2"/>
  <c r="W44" i="2" l="1"/>
  <c r="W45" i="2"/>
  <c r="W46" i="2"/>
  <c r="W47" i="2"/>
  <c r="W48" i="2"/>
  <c r="W49" i="2"/>
  <c r="W50" i="2"/>
  <c r="W51" i="2"/>
  <c r="W52" i="2"/>
  <c r="W53" i="2"/>
  <c r="W54" i="2"/>
  <c r="W55" i="2"/>
  <c r="W57" i="2"/>
  <c r="W18" i="2"/>
  <c r="W19" i="2"/>
  <c r="W20" i="2"/>
  <c r="W21" i="2"/>
  <c r="W22" i="2"/>
  <c r="W23" i="2"/>
  <c r="W24" i="2"/>
  <c r="W25" i="2"/>
  <c r="W26" i="2"/>
  <c r="W27" i="2"/>
  <c r="W29" i="2"/>
  <c r="W30" i="2"/>
  <c r="W32" i="2"/>
  <c r="W33" i="2"/>
  <c r="W34" i="2"/>
  <c r="W35" i="2"/>
  <c r="W36" i="2"/>
  <c r="W37" i="2"/>
  <c r="W38" i="2"/>
  <c r="W39" i="2"/>
  <c r="W40" i="2"/>
  <c r="W41" i="2"/>
  <c r="W42" i="2"/>
  <c r="W14" i="2"/>
  <c r="W15" i="2"/>
  <c r="W16" i="2"/>
  <c r="W17" i="2"/>
  <c r="W13" i="2"/>
  <c r="W12" i="2"/>
  <c r="R31" i="2"/>
  <c r="W31" i="2" s="1"/>
  <c r="R28" i="2"/>
  <c r="W28" i="2" s="1"/>
  <c r="R11" i="2"/>
  <c r="R43" i="2" s="1"/>
  <c r="R56" i="2" s="1"/>
  <c r="R58" i="2" s="1"/>
  <c r="H11" i="2" l="1"/>
  <c r="H43" i="2" s="1"/>
  <c r="H56" i="2" s="1"/>
  <c r="H58" i="2" s="1"/>
  <c r="M11" i="2"/>
  <c r="M43" i="2" s="1"/>
  <c r="M56" i="2" s="1"/>
  <c r="M58" i="2" s="1"/>
  <c r="W58" i="2" s="1"/>
  <c r="V19" i="2"/>
  <c r="L17" i="2"/>
  <c r="G17" i="2"/>
  <c r="V57" i="2"/>
  <c r="V55" i="2"/>
  <c r="V54" i="2"/>
  <c r="V53" i="2"/>
  <c r="V52" i="2"/>
  <c r="V51" i="2"/>
  <c r="V50" i="2"/>
  <c r="V49" i="2"/>
  <c r="V48" i="2"/>
  <c r="V47" i="2"/>
  <c r="Q46" i="2"/>
  <c r="G46" i="2"/>
  <c r="L45" i="2"/>
  <c r="V42" i="2"/>
  <c r="V41" i="2"/>
  <c r="V40" i="2"/>
  <c r="V39" i="2"/>
  <c r="V38" i="2"/>
  <c r="V37" i="2"/>
  <c r="V36" i="2"/>
  <c r="V35" i="2"/>
  <c r="Q34" i="2"/>
  <c r="L34" i="2"/>
  <c r="L31" i="2" s="1"/>
  <c r="G34" i="2"/>
  <c r="V33" i="2"/>
  <c r="V32" i="2"/>
  <c r="V30" i="2"/>
  <c r="V29" i="2"/>
  <c r="Q17" i="2"/>
  <c r="V27" i="2"/>
  <c r="V26" i="2"/>
  <c r="V25" i="2"/>
  <c r="V24" i="2"/>
  <c r="V23" i="2"/>
  <c r="V22" i="2"/>
  <c r="V21" i="2"/>
  <c r="V20" i="2"/>
  <c r="V18" i="2"/>
  <c r="G16" i="2"/>
  <c r="V15" i="2"/>
  <c r="V14" i="2"/>
  <c r="V13" i="2"/>
  <c r="V12" i="2"/>
  <c r="W11" i="2" l="1"/>
  <c r="W43" i="2"/>
  <c r="W56" i="2"/>
  <c r="Q31" i="2"/>
  <c r="L44" i="2"/>
  <c r="G45" i="2"/>
  <c r="G44" i="2" s="1"/>
  <c r="V46" i="2"/>
  <c r="V16" i="2"/>
  <c r="G31" i="2"/>
  <c r="Q45" i="2"/>
  <c r="L11" i="2"/>
  <c r="V34" i="2"/>
  <c r="V28" i="2"/>
  <c r="V17" i="2"/>
  <c r="G11" i="2"/>
  <c r="Q44" i="2" l="1"/>
  <c r="L43" i="2"/>
  <c r="Q11" i="2"/>
  <c r="Q43" i="2" s="1"/>
  <c r="V45" i="2"/>
  <c r="G43" i="2"/>
  <c r="V31" i="2"/>
  <c r="V44" i="2" l="1"/>
  <c r="L56" i="2"/>
  <c r="V11" i="2"/>
  <c r="G56" i="2"/>
  <c r="Q56" i="2" l="1"/>
  <c r="V56" i="2" s="1"/>
  <c r="V43" i="2"/>
  <c r="L58" i="2"/>
  <c r="G58" i="2"/>
  <c r="Q58" i="2" l="1"/>
  <c r="V58" i="2" l="1"/>
</calcChain>
</file>

<file path=xl/sharedStrings.xml><?xml version="1.0" encoding="utf-8"?>
<sst xmlns="http://schemas.openxmlformats.org/spreadsheetml/2006/main" count="79" uniqueCount="63">
  <si>
    <t>Abony Város Önkormányzata</t>
  </si>
  <si>
    <t>Működési kiadások összesen:</t>
  </si>
  <si>
    <t>Személyi juttatások</t>
  </si>
  <si>
    <t>Munkaadókat terhelő járulékok és szociális hozzájárulási adó</t>
  </si>
  <si>
    <t>Dologi kiadások</t>
  </si>
  <si>
    <t>ebből:  kamatkiadások</t>
  </si>
  <si>
    <t>Ellátottak pénzbeli juttatásai</t>
  </si>
  <si>
    <t>Egyéb működési célú kiadások</t>
  </si>
  <si>
    <t>Nemzetközi kötelezettségek</t>
  </si>
  <si>
    <t>Elvonások és befizetések</t>
  </si>
  <si>
    <t>Működési célú garancia- és kezességvállalásból származó kifizetés áht-n belülre</t>
  </si>
  <si>
    <t>Működési célú visszatérítendő támogatások, kölcsönök nyújtása áht-n belülre</t>
  </si>
  <si>
    <t>Működési célú visszatérítendő támogatások, kölcsönök törlesztése áht-n belülre</t>
  </si>
  <si>
    <t>Egyéb működési célú támogatások államháztartáson belülre</t>
  </si>
  <si>
    <t>Működési célú garancia- és kezességvállalásból származó kifizetés áht-n kívülre</t>
  </si>
  <si>
    <t>Működési célú visszatérítendő támogatások, kölcsönök nyújtása áht-n kívülre</t>
  </si>
  <si>
    <t>Egyéb működési célú támogatások államháztartáson kívülre</t>
  </si>
  <si>
    <t>Tartalékok</t>
  </si>
  <si>
    <t>ebből:</t>
  </si>
  <si>
    <t>Felhalmozási kiadások összesen:</t>
  </si>
  <si>
    <t>Beruházások</t>
  </si>
  <si>
    <t>Felújítások</t>
  </si>
  <si>
    <t>Egyéb felhalmozási célú kiadások</t>
  </si>
  <si>
    <t>Felhalmozási célú garancia- és kezességvállalásból származó kifizetés áht-n belülre</t>
  </si>
  <si>
    <t>Felhalmozási célú visszatérítendő támogatások, kölcsönök nyújtása áht-n belülre</t>
  </si>
  <si>
    <t>Felhalmozási célú visszatérítendő támogtások, kölcsönök törlesztése áht-n belülre</t>
  </si>
  <si>
    <t>Egyéb felhalmozási célú támogatások államháztartáson belülre</t>
  </si>
  <si>
    <t>Felhalmozási célú garancia- és kezességvállalásból származó kifizetés áht-n kívülre</t>
  </si>
  <si>
    <t>Felhalmozási célú visszatérítendő támogatások, kölcsönök nyújtása áht-n kívülre</t>
  </si>
  <si>
    <t>Lakástámogatás</t>
  </si>
  <si>
    <t>Egyéb felhalmozási célú támogatások államháztartáson kívülre</t>
  </si>
  <si>
    <t>Költségvetési kiadások:</t>
  </si>
  <si>
    <t>Finanszírozási kiadások</t>
  </si>
  <si>
    <t>Belföldi finanszírozás kiadásai</t>
  </si>
  <si>
    <t>Hitel-, kölcsöntörlesztés államháztartásson kívülre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</si>
  <si>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</si>
  <si>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</si>
  <si>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</si>
  <si>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</t>
  </si>
  <si>
    <t>Pénzeszközök betétként elhelyezése</t>
  </si>
  <si>
    <t>Külföldi finanszírozás kiadásai</t>
  </si>
  <si>
    <t>Adóssághoz nem kapcsolódó származékos ügyletek kiadásai</t>
  </si>
  <si>
    <t>Abonyi Polgármesteri Hivatal</t>
  </si>
  <si>
    <t>Önkormányzat összesen</t>
  </si>
  <si>
    <t>Helyi önkormányzat által irányított költségvetési szervek</t>
  </si>
  <si>
    <t>Fejlesztési tartalék</t>
  </si>
  <si>
    <t>Működési tartalék</t>
  </si>
  <si>
    <t>Halmozódás (K915) miatti levonás:</t>
  </si>
  <si>
    <t>Kiadások összesen halmozódással</t>
  </si>
  <si>
    <t>Halmozódás nélküli kiadások összesen:</t>
  </si>
  <si>
    <t xml:space="preserve"> adatok Ft-ban</t>
  </si>
  <si>
    <t>Központi, irányító szervi támogatás folyósítása</t>
  </si>
  <si>
    <t>A helyi önkormányzatok előző évi elszámolásából származó kiadások</t>
  </si>
  <si>
    <t>Államháztartáson belüli megelőlegzések visszafizetése</t>
  </si>
  <si>
    <t>Eredeti előirányzat.</t>
  </si>
  <si>
    <t>Abony Város Önkormányzat 2022. évi tervezett kiadásai</t>
  </si>
  <si>
    <t>Módosítás 05.26.</t>
  </si>
  <si>
    <t>Módosított előirányzat 05.26.</t>
  </si>
  <si>
    <t>Módosítás 08.25..</t>
  </si>
  <si>
    <t>Módosított előirányzat 08.25.</t>
  </si>
  <si>
    <t>2. melléklet a 3/2022.(II.16) önkormányzati rendelethez*</t>
  </si>
  <si>
    <t xml:space="preserve">		* Módosította: Abony Város Önkormányzat Képviselő-testületének 9/2022. (V.27.) önkormányzati rendelete 3. § (2).							</t>
  </si>
  <si>
    <t xml:space="preserve">		   Módosította: Abony Város Önkormányzat Képviselő-testületének 15/2022. (VIII.26.) önkormányzati rendelete 3. § (2). Hatályos 2022. VIII. 27-től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</si>
</sst>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,"/>
  </numFmts>
  <fonts count="24" x14ac:knownFonts="1">
    <font>
      <sz val="10"/>
      <name val="Arial CE"/>
      <charset val="238"/>
    </font>
    <font>
      <sz val="7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name val="Arial CE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sz val="10"/>
      <color indexed="24"/>
      <name val="Arial"/>
      <family val="2"/>
      <charset val="238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Arial CE"/>
      <family val="2"/>
      <charset val="238"/>
    </font>
    <font>
      <sz val="7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9"/>
      <color theme="0"/>
      <name val="Times New Roman"/>
      <family val="1"/>
      <charset val="238"/>
    </font>
    <font>
      <sz val="11"/>
      <color theme="0"/>
      <name val="Arial CE"/>
      <family val="2"/>
      <charset val="238"/>
    </font>
    <font>
      <sz val="12"/>
      <color theme="0"/>
      <name val="Arial CE"/>
      <family val="2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" fontId="11" fillId="0" borderId="0" applyFont="0" applyFill="0" applyBorder="0" applyAlignment="0">
      <protection locked="0"/>
    </xf>
    <xf numFmtId="164" fontId="4" fillId="0" borderId="0" applyFont="0" applyFill="0" applyBorder="0" applyAlignment="0" applyProtection="0"/>
    <xf numFmtId="0" fontId="4" fillId="0" borderId="0"/>
    <xf numFmtId="0" fontId="9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 applyBorder="1" applyAlignment="1">
      <alignment horizontal="right" vertical="center"/>
    </xf>
    <xf numFmtId="0" fontId="20" fillId="2" borderId="0" xfId="0" applyFont="1" applyFill="1"/>
    <xf numFmtId="0" fontId="17" fillId="2" borderId="0" xfId="0" applyFont="1" applyFill="1"/>
    <xf numFmtId="0" fontId="21" fillId="2" borderId="0" xfId="0" applyFont="1" applyFill="1"/>
    <xf numFmtId="166" fontId="1" fillId="0" borderId="0" xfId="0" applyNumberFormat="1" applyFont="1"/>
    <xf numFmtId="0" fontId="22" fillId="0" borderId="0" xfId="0" applyFont="1" applyBorder="1" applyAlignment="1">
      <alignment horizontal="right" vertical="center"/>
    </xf>
    <xf numFmtId="3" fontId="1" fillId="0" borderId="0" xfId="0" applyNumberFormat="1" applyFont="1"/>
    <xf numFmtId="0" fontId="5" fillId="2" borderId="2" xfId="3" applyFont="1" applyFill="1" applyBorder="1" applyAlignment="1" applyProtection="1">
      <alignment vertical="center"/>
      <protection hidden="1"/>
    </xf>
    <xf numFmtId="0" fontId="5" fillId="2" borderId="1" xfId="3" applyFont="1" applyFill="1" applyBorder="1" applyAlignment="1" applyProtection="1">
      <alignment vertical="center"/>
      <protection hidden="1"/>
    </xf>
    <xf numFmtId="0" fontId="5" fillId="2" borderId="1" xfId="3" applyFont="1" applyFill="1" applyBorder="1" applyAlignment="1" applyProtection="1">
      <alignment horizontal="center" vertical="center"/>
      <protection hidden="1"/>
    </xf>
    <xf numFmtId="0" fontId="5" fillId="2" borderId="1" xfId="4" applyFont="1" applyFill="1" applyBorder="1" applyAlignment="1" applyProtection="1">
      <alignment vertical="center"/>
      <protection hidden="1"/>
    </xf>
    <xf numFmtId="0" fontId="5" fillId="2" borderId="1" xfId="3" applyFont="1" applyFill="1" applyBorder="1" applyAlignment="1">
      <alignment vertical="center"/>
    </xf>
    <xf numFmtId="3" fontId="5" fillId="2" borderId="1" xfId="3" applyNumberFormat="1" applyFont="1" applyFill="1" applyBorder="1" applyAlignment="1">
      <alignment horizontal="right" vertical="center"/>
    </xf>
    <xf numFmtId="3" fontId="5" fillId="2" borderId="4" xfId="2" applyNumberFormat="1" applyFont="1" applyFill="1" applyBorder="1" applyAlignment="1" applyProtection="1">
      <alignment horizontal="right" vertical="center" wrapText="1"/>
    </xf>
    <xf numFmtId="3" fontId="5" fillId="2" borderId="21" xfId="2" applyNumberFormat="1" applyFont="1" applyFill="1" applyBorder="1" applyAlignment="1" applyProtection="1">
      <alignment horizontal="right" vertical="center" wrapText="1"/>
    </xf>
    <xf numFmtId="0" fontId="1" fillId="2" borderId="0" xfId="0" applyFont="1" applyFill="1"/>
    <xf numFmtId="3" fontId="5" fillId="2" borderId="1" xfId="1" applyNumberFormat="1" applyFont="1" applyFill="1" applyBorder="1" applyAlignment="1" applyProtection="1">
      <alignment horizontal="right" vertical="center"/>
    </xf>
    <xf numFmtId="3" fontId="5" fillId="2" borderId="5" xfId="1" applyNumberFormat="1" applyFont="1" applyFill="1" applyBorder="1" applyAlignment="1" applyProtection="1">
      <alignment horizontal="right" vertical="center"/>
    </xf>
    <xf numFmtId="0" fontId="14" fillId="2" borderId="5" xfId="4" applyFont="1" applyFill="1" applyBorder="1" applyAlignment="1" applyProtection="1">
      <alignment horizontal="center" vertical="center" wrapText="1"/>
      <protection hidden="1"/>
    </xf>
    <xf numFmtId="0" fontId="14" fillId="2" borderId="20" xfId="4" applyFont="1" applyFill="1" applyBorder="1" applyAlignment="1" applyProtection="1">
      <alignment horizontal="center" vertical="center" wrapText="1"/>
      <protection hidden="1"/>
    </xf>
    <xf numFmtId="0" fontId="14" fillId="2" borderId="6" xfId="4" applyFont="1" applyFill="1" applyBorder="1" applyAlignment="1" applyProtection="1">
      <alignment horizontal="center" vertical="center" wrapText="1"/>
      <protection hidden="1"/>
    </xf>
    <xf numFmtId="0" fontId="14" fillId="2" borderId="0" xfId="4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/>
    <xf numFmtId="0" fontId="5" fillId="2" borderId="3" xfId="3" applyFont="1" applyFill="1" applyBorder="1" applyAlignment="1" applyProtection="1">
      <alignment vertical="center" textRotation="90"/>
      <protection hidden="1"/>
    </xf>
    <xf numFmtId="0" fontId="5" fillId="2" borderId="4" xfId="3" applyFont="1" applyFill="1" applyBorder="1" applyAlignment="1" applyProtection="1">
      <alignment horizontal="center" vertical="center"/>
    </xf>
    <xf numFmtId="0" fontId="10" fillId="2" borderId="2" xfId="3" applyFont="1" applyFill="1" applyBorder="1" applyAlignment="1" applyProtection="1">
      <alignment vertical="center"/>
    </xf>
    <xf numFmtId="0" fontId="8" fillId="2" borderId="1" xfId="4" applyFont="1" applyFill="1" applyBorder="1" applyAlignment="1" applyProtection="1">
      <alignment horizontal="left" vertical="center"/>
      <protection hidden="1"/>
    </xf>
    <xf numFmtId="0" fontId="5" fillId="2" borderId="1" xfId="3" applyFont="1" applyFill="1" applyBorder="1" applyAlignment="1" applyProtection="1">
      <alignment horizontal="center" vertical="center"/>
    </xf>
    <xf numFmtId="0" fontId="5" fillId="2" borderId="1" xfId="4" applyFont="1" applyFill="1" applyBorder="1" applyAlignment="1" applyProtection="1">
      <alignment horizontal="center" vertical="center"/>
      <protection hidden="1"/>
    </xf>
    <xf numFmtId="3" fontId="5" fillId="2" borderId="1" xfId="4" applyNumberFormat="1" applyFont="1" applyFill="1" applyBorder="1" applyAlignment="1" applyProtection="1">
      <alignment horizontal="right" vertical="center"/>
      <protection hidden="1"/>
    </xf>
    <xf numFmtId="0" fontId="8" fillId="2" borderId="1" xfId="4" applyFont="1" applyFill="1" applyBorder="1" applyAlignment="1" applyProtection="1">
      <alignment vertical="center"/>
      <protection hidden="1"/>
    </xf>
    <xf numFmtId="0" fontId="8" fillId="2" borderId="1" xfId="4" applyFont="1" applyFill="1" applyBorder="1" applyAlignment="1" applyProtection="1">
      <alignment horizontal="center" vertical="center"/>
      <protection hidden="1"/>
    </xf>
    <xf numFmtId="0" fontId="8" fillId="2" borderId="1" xfId="3" applyFont="1" applyFill="1" applyBorder="1" applyAlignment="1" applyProtection="1">
      <alignment vertical="center"/>
    </xf>
    <xf numFmtId="3" fontId="8" fillId="2" borderId="1" xfId="4" applyNumberFormat="1" applyFont="1" applyFill="1" applyBorder="1" applyAlignment="1" applyProtection="1">
      <alignment horizontal="right" vertical="center"/>
      <protection hidden="1"/>
    </xf>
    <xf numFmtId="0" fontId="8" fillId="2" borderId="1" xfId="3" applyFont="1" applyFill="1" applyBorder="1" applyAlignment="1" applyProtection="1">
      <alignment horizontal="center" vertical="center"/>
    </xf>
    <xf numFmtId="0" fontId="8" fillId="2" borderId="1" xfId="3" applyFont="1" applyFill="1" applyBorder="1" applyAlignment="1" applyProtection="1">
      <alignment vertical="center"/>
      <protection hidden="1"/>
    </xf>
    <xf numFmtId="3" fontId="8" fillId="2" borderId="1" xfId="3" applyNumberFormat="1" applyFont="1" applyFill="1" applyBorder="1" applyAlignment="1" applyProtection="1">
      <alignment horizontal="right" vertical="center"/>
      <protection hidden="1"/>
    </xf>
    <xf numFmtId="0" fontId="8" fillId="2" borderId="1" xfId="3" applyFont="1" applyFill="1" applyBorder="1" applyAlignment="1" applyProtection="1">
      <alignment horizontal="center" vertical="center"/>
      <protection hidden="1"/>
    </xf>
    <xf numFmtId="0" fontId="7" fillId="2" borderId="1" xfId="4" applyFont="1" applyFill="1" applyBorder="1" applyAlignment="1" applyProtection="1">
      <alignment vertical="center"/>
      <protection hidden="1"/>
    </xf>
    <xf numFmtId="0" fontId="1" fillId="2" borderId="0" xfId="0" applyFont="1" applyFill="1" applyAlignment="1">
      <alignment vertical="center"/>
    </xf>
    <xf numFmtId="3" fontId="8" fillId="2" borderId="1" xfId="3" applyNumberFormat="1" applyFont="1" applyFill="1" applyBorder="1" applyAlignment="1">
      <alignment horizontal="right" vertical="center"/>
    </xf>
    <xf numFmtId="3" fontId="5" fillId="2" borderId="22" xfId="2" applyNumberFormat="1" applyFont="1" applyFill="1" applyBorder="1" applyAlignment="1" applyProtection="1">
      <alignment horizontal="right" vertical="center" wrapText="1"/>
    </xf>
    <xf numFmtId="3" fontId="5" fillId="2" borderId="4" xfId="2" applyNumberFormat="1" applyFont="1" applyFill="1" applyBorder="1" applyAlignment="1" applyProtection="1">
      <alignment horizontal="right" vertical="center"/>
      <protection hidden="1"/>
    </xf>
    <xf numFmtId="0" fontId="8" fillId="2" borderId="5" xfId="3" applyFont="1" applyFill="1" applyBorder="1" applyAlignment="1" applyProtection="1">
      <alignment vertical="center"/>
      <protection hidden="1"/>
    </xf>
    <xf numFmtId="0" fontId="8" fillId="2" borderId="5" xfId="3" applyFont="1" applyFill="1" applyBorder="1" applyAlignment="1" applyProtection="1">
      <alignment horizontal="center" vertical="center"/>
    </xf>
    <xf numFmtId="3" fontId="8" fillId="2" borderId="5" xfId="4" applyNumberFormat="1" applyFont="1" applyFill="1" applyBorder="1" applyAlignment="1" applyProtection="1">
      <alignment horizontal="right" vertical="center"/>
      <protection hidden="1"/>
    </xf>
    <xf numFmtId="0" fontId="5" fillId="2" borderId="3" xfId="3" applyFont="1" applyFill="1" applyBorder="1" applyAlignment="1" applyProtection="1">
      <alignment vertical="center"/>
      <protection hidden="1"/>
    </xf>
    <xf numFmtId="0" fontId="5" fillId="2" borderId="4" xfId="4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3" fontId="5" fillId="2" borderId="24" xfId="4" applyNumberFormat="1" applyFont="1" applyFill="1" applyBorder="1" applyAlignment="1" applyProtection="1">
      <alignment horizontal="right" vertical="center"/>
      <protection hidden="1"/>
    </xf>
    <xf numFmtId="0" fontId="8" fillId="2" borderId="2" xfId="3" applyFont="1" applyFill="1" applyBorder="1" applyAlignment="1" applyProtection="1">
      <alignment vertical="center"/>
      <protection hidden="1"/>
    </xf>
    <xf numFmtId="3" fontId="8" fillId="2" borderId="1" xfId="1" applyNumberFormat="1" applyFont="1" applyFill="1" applyBorder="1" applyAlignment="1" applyProtection="1">
      <alignment horizontal="right" vertical="center"/>
    </xf>
    <xf numFmtId="0" fontId="8" fillId="2" borderId="8" xfId="3" applyFont="1" applyFill="1" applyBorder="1" applyAlignment="1" applyProtection="1">
      <alignment vertical="center"/>
      <protection hidden="1"/>
    </xf>
    <xf numFmtId="3" fontId="8" fillId="2" borderId="5" xfId="1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166" fontId="1" fillId="2" borderId="0" xfId="0" applyNumberFormat="1" applyFont="1" applyFill="1"/>
    <xf numFmtId="3" fontId="23" fillId="0" borderId="0" xfId="0" applyNumberFormat="1" applyFont="1" applyBorder="1"/>
    <xf numFmtId="0" fontId="13" fillId="0" borderId="0" xfId="0" applyFont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3" fontId="5" fillId="2" borderId="4" xfId="4" applyNumberFormat="1" applyFont="1" applyFill="1" applyBorder="1" applyAlignment="1" applyProtection="1">
      <alignment horizontal="right" vertical="center"/>
      <protection hidden="1"/>
    </xf>
    <xf numFmtId="3" fontId="8" fillId="2" borderId="4" xfId="4" applyNumberFormat="1" applyFont="1" applyFill="1" applyBorder="1" applyAlignment="1" applyProtection="1">
      <alignment horizontal="right" vertical="center"/>
      <protection hidden="1"/>
    </xf>
    <xf numFmtId="3" fontId="5" fillId="2" borderId="4" xfId="1" applyNumberFormat="1" applyFont="1" applyFill="1" applyBorder="1" applyAlignment="1" applyProtection="1">
      <alignment horizontal="right" vertical="center"/>
    </xf>
    <xf numFmtId="3" fontId="8" fillId="2" borderId="4" xfId="1" applyNumberFormat="1" applyFont="1" applyFill="1" applyBorder="1" applyAlignment="1" applyProtection="1">
      <alignment horizontal="right" vertical="center"/>
    </xf>
    <xf numFmtId="3" fontId="5" fillId="2" borderId="4" xfId="3" applyNumberFormat="1" applyFont="1" applyFill="1" applyBorder="1" applyAlignment="1">
      <alignment horizontal="right" vertical="center"/>
    </xf>
    <xf numFmtId="3" fontId="8" fillId="2" borderId="4" xfId="3" applyNumberFormat="1" applyFont="1" applyFill="1" applyBorder="1" applyAlignment="1">
      <alignment horizontal="right" vertical="center"/>
    </xf>
    <xf numFmtId="3" fontId="8" fillId="2" borderId="4" xfId="3" applyNumberFormat="1" applyFont="1" applyFill="1" applyBorder="1" applyAlignment="1" applyProtection="1">
      <alignment horizontal="right" vertical="center"/>
      <protection hidden="1"/>
    </xf>
    <xf numFmtId="3" fontId="5" fillId="2" borderId="26" xfId="2" applyNumberFormat="1" applyFont="1" applyFill="1" applyBorder="1" applyAlignment="1" applyProtection="1">
      <alignment horizontal="right" vertical="center" wrapText="1"/>
    </xf>
    <xf numFmtId="0" fontId="5" fillId="2" borderId="7" xfId="4" applyFont="1" applyFill="1" applyBorder="1" applyAlignment="1" applyProtection="1">
      <alignment horizontal="center" vertical="center"/>
      <protection hidden="1"/>
    </xf>
    <xf numFmtId="0" fontId="8" fillId="2" borderId="7" xfId="4" applyFont="1" applyFill="1" applyBorder="1" applyAlignment="1" applyProtection="1">
      <alignment horizontal="center" vertical="center"/>
      <protection hidden="1"/>
    </xf>
    <xf numFmtId="0" fontId="8" fillId="2" borderId="7" xfId="4" applyFont="1" applyFill="1" applyBorder="1" applyAlignment="1" applyProtection="1">
      <alignment horizontal="left" vertical="center"/>
      <protection hidden="1"/>
    </xf>
    <xf numFmtId="0" fontId="8" fillId="2" borderId="7" xfId="4" applyFont="1" applyFill="1" applyBorder="1" applyAlignment="1" applyProtection="1">
      <alignment vertical="center" wrapText="1"/>
      <protection hidden="1"/>
    </xf>
    <xf numFmtId="0" fontId="5" fillId="2" borderId="7" xfId="3" applyFont="1" applyFill="1" applyBorder="1" applyAlignment="1">
      <alignment vertical="center"/>
    </xf>
    <xf numFmtId="0" fontId="8" fillId="2" borderId="7" xfId="4" applyFont="1" applyFill="1" applyBorder="1" applyAlignment="1" applyProtection="1">
      <alignment vertical="center"/>
      <protection hidden="1"/>
    </xf>
    <xf numFmtId="0" fontId="8" fillId="2" borderId="7" xfId="4" applyFont="1" applyFill="1" applyBorder="1" applyAlignment="1" applyProtection="1">
      <alignment horizontal="left" vertical="center" wrapText="1"/>
      <protection hidden="1"/>
    </xf>
    <xf numFmtId="0" fontId="8" fillId="2" borderId="7" xfId="3" applyFont="1" applyFill="1" applyBorder="1" applyAlignment="1">
      <alignment vertical="center"/>
    </xf>
    <xf numFmtId="0" fontId="14" fillId="2" borderId="23" xfId="4" applyFont="1" applyFill="1" applyBorder="1" applyAlignment="1" applyProtection="1">
      <alignment horizontal="center" vertical="center" wrapText="1"/>
      <protection hidden="1"/>
    </xf>
    <xf numFmtId="3" fontId="5" fillId="2" borderId="3" xfId="2" applyNumberFormat="1" applyFont="1" applyFill="1" applyBorder="1" applyAlignment="1" applyProtection="1">
      <alignment horizontal="right" vertical="center" wrapText="1"/>
    </xf>
    <xf numFmtId="3" fontId="5" fillId="2" borderId="2" xfId="4" applyNumberFormat="1" applyFont="1" applyFill="1" applyBorder="1" applyAlignment="1" applyProtection="1">
      <alignment horizontal="right" vertical="center"/>
      <protection hidden="1"/>
    </xf>
    <xf numFmtId="3" fontId="8" fillId="2" borderId="2" xfId="4" applyNumberFormat="1" applyFont="1" applyFill="1" applyBorder="1" applyAlignment="1" applyProtection="1">
      <alignment horizontal="right" vertical="center"/>
      <protection hidden="1"/>
    </xf>
    <xf numFmtId="3" fontId="5" fillId="2" borderId="2" xfId="1" applyNumberFormat="1" applyFont="1" applyFill="1" applyBorder="1" applyAlignment="1" applyProtection="1">
      <alignment horizontal="right" vertical="center"/>
    </xf>
    <xf numFmtId="3" fontId="8" fillId="2" borderId="2" xfId="3" applyNumberFormat="1" applyFont="1" applyFill="1" applyBorder="1" applyAlignment="1" applyProtection="1">
      <alignment horizontal="right" vertical="center"/>
      <protection hidden="1"/>
    </xf>
    <xf numFmtId="3" fontId="8" fillId="2" borderId="16" xfId="4" applyNumberFormat="1" applyFont="1" applyFill="1" applyBorder="1" applyAlignment="1" applyProtection="1">
      <alignment horizontal="right" vertical="center"/>
      <protection hidden="1"/>
    </xf>
    <xf numFmtId="3" fontId="5" fillId="2" borderId="31" xfId="4" applyNumberFormat="1" applyFont="1" applyFill="1" applyBorder="1" applyAlignment="1" applyProtection="1">
      <alignment horizontal="right" vertical="center"/>
      <protection hidden="1"/>
    </xf>
    <xf numFmtId="3" fontId="5" fillId="2" borderId="3" xfId="2" applyNumberFormat="1" applyFont="1" applyFill="1" applyBorder="1" applyAlignment="1" applyProtection="1">
      <alignment horizontal="right" vertical="center"/>
      <protection hidden="1"/>
    </xf>
    <xf numFmtId="3" fontId="5" fillId="2" borderId="2" xfId="3" applyNumberFormat="1" applyFont="1" applyFill="1" applyBorder="1" applyAlignment="1">
      <alignment horizontal="right" vertical="center"/>
    </xf>
    <xf numFmtId="3" fontId="8" fillId="2" borderId="2" xfId="3" applyNumberFormat="1" applyFont="1" applyFill="1" applyBorder="1" applyAlignment="1">
      <alignment horizontal="right" vertical="center"/>
    </xf>
    <xf numFmtId="3" fontId="5" fillId="2" borderId="16" xfId="1" applyNumberFormat="1" applyFont="1" applyFill="1" applyBorder="1" applyAlignment="1" applyProtection="1">
      <alignment horizontal="right" vertical="center"/>
    </xf>
    <xf numFmtId="3" fontId="5" fillId="2" borderId="30" xfId="2" applyNumberFormat="1" applyFont="1" applyFill="1" applyBorder="1" applyAlignment="1" applyProtection="1">
      <alignment horizontal="right" vertical="center" wrapText="1"/>
    </xf>
    <xf numFmtId="0" fontId="14" fillId="2" borderId="16" xfId="4" applyFont="1" applyFill="1" applyBorder="1" applyAlignment="1" applyProtection="1">
      <alignment horizontal="center" vertical="center" wrapText="1"/>
      <protection hidden="1"/>
    </xf>
    <xf numFmtId="3" fontId="8" fillId="2" borderId="26" xfId="2" applyNumberFormat="1" applyFont="1" applyFill="1" applyBorder="1" applyAlignment="1" applyProtection="1">
      <alignment horizontal="right" vertical="center" wrapText="1"/>
    </xf>
    <xf numFmtId="3" fontId="8" fillId="2" borderId="23" xfId="2" applyNumberFormat="1" applyFont="1" applyFill="1" applyBorder="1" applyAlignment="1" applyProtection="1">
      <alignment horizontal="right" vertical="center" wrapText="1"/>
    </xf>
    <xf numFmtId="3" fontId="5" fillId="2" borderId="27" xfId="2" applyNumberFormat="1" applyFont="1" applyFill="1" applyBorder="1" applyAlignment="1" applyProtection="1">
      <alignment horizontal="right" vertical="center" wrapText="1"/>
    </xf>
    <xf numFmtId="3" fontId="5" fillId="2" borderId="23" xfId="2" applyNumberFormat="1" applyFont="1" applyFill="1" applyBorder="1" applyAlignment="1" applyProtection="1">
      <alignment horizontal="right" vertical="center" wrapText="1"/>
    </xf>
    <xf numFmtId="0" fontId="5" fillId="2" borderId="14" xfId="4" applyFont="1" applyFill="1" applyBorder="1" applyAlignment="1" applyProtection="1">
      <alignment horizontal="left" vertical="center" wrapText="1"/>
      <protection hidden="1"/>
    </xf>
    <xf numFmtId="0" fontId="5" fillId="2" borderId="17" xfId="4" applyFont="1" applyFill="1" applyBorder="1" applyAlignment="1" applyProtection="1">
      <alignment horizontal="left" vertical="center" wrapText="1"/>
      <protection hidden="1"/>
    </xf>
    <xf numFmtId="0" fontId="5" fillId="2" borderId="28" xfId="4" applyFont="1" applyFill="1" applyBorder="1" applyAlignment="1" applyProtection="1">
      <alignment horizontal="left" vertical="center" wrapText="1"/>
      <protection hidden="1"/>
    </xf>
    <xf numFmtId="0" fontId="5" fillId="2" borderId="2" xfId="3" applyFont="1" applyFill="1" applyBorder="1" applyAlignment="1" applyProtection="1">
      <alignment horizontal="left" vertical="center"/>
    </xf>
    <xf numFmtId="0" fontId="5" fillId="2" borderId="1" xfId="3" applyFont="1" applyFill="1" applyBorder="1" applyAlignment="1" applyProtection="1">
      <alignment horizontal="left" vertical="center"/>
    </xf>
    <xf numFmtId="0" fontId="5" fillId="2" borderId="7" xfId="3" applyFont="1" applyFill="1" applyBorder="1" applyAlignment="1" applyProtection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5" fillId="2" borderId="16" xfId="3" applyFont="1" applyFill="1" applyBorder="1" applyAlignment="1" applyProtection="1">
      <alignment horizontal="left" vertical="center"/>
    </xf>
    <xf numFmtId="0" fontId="5" fillId="2" borderId="5" xfId="3" applyFont="1" applyFill="1" applyBorder="1" applyAlignment="1" applyProtection="1">
      <alignment horizontal="left" vertical="center"/>
    </xf>
    <xf numFmtId="0" fontId="5" fillId="2" borderId="6" xfId="3" applyFont="1" applyFill="1" applyBorder="1" applyAlignment="1" applyProtection="1">
      <alignment horizontal="left" vertical="center"/>
    </xf>
    <xf numFmtId="0" fontId="8" fillId="2" borderId="14" xfId="4" applyFont="1" applyFill="1" applyBorder="1" applyAlignment="1" applyProtection="1">
      <alignment horizontal="left" vertical="center" wrapText="1"/>
      <protection hidden="1"/>
    </xf>
    <xf numFmtId="0" fontId="8" fillId="2" borderId="28" xfId="4" applyFont="1" applyFill="1" applyBorder="1" applyAlignment="1" applyProtection="1">
      <alignment horizontal="left" vertical="center" wrapText="1"/>
      <protection hidden="1"/>
    </xf>
    <xf numFmtId="0" fontId="10" fillId="2" borderId="1" xfId="3" applyFont="1" applyFill="1" applyBorder="1" applyAlignment="1" applyProtection="1">
      <alignment horizontal="left" vertical="center"/>
      <protection hidden="1"/>
    </xf>
    <xf numFmtId="0" fontId="10" fillId="2" borderId="7" xfId="3" applyFont="1" applyFill="1" applyBorder="1" applyAlignment="1" applyProtection="1">
      <alignment horizontal="left" vertical="center"/>
      <protection hidden="1"/>
    </xf>
    <xf numFmtId="0" fontId="8" fillId="2" borderId="14" xfId="4" applyFont="1" applyFill="1" applyBorder="1" applyAlignment="1" applyProtection="1">
      <alignment vertical="center" wrapText="1"/>
      <protection hidden="1"/>
    </xf>
    <xf numFmtId="0" fontId="8" fillId="2" borderId="28" xfId="4" applyFont="1" applyFill="1" applyBorder="1" applyAlignment="1" applyProtection="1">
      <alignment vertical="center" wrapText="1"/>
      <protection hidden="1"/>
    </xf>
    <xf numFmtId="0" fontId="8" fillId="2" borderId="14" xfId="4" applyNumberFormat="1" applyFont="1" applyFill="1" applyBorder="1" applyAlignment="1" applyProtection="1">
      <alignment horizontal="left" vertical="center" wrapText="1"/>
      <protection hidden="1"/>
    </xf>
    <xf numFmtId="0" fontId="0" fillId="2" borderId="28" xfId="0" applyFont="1" applyFill="1" applyBorder="1" applyAlignment="1">
      <alignment horizontal="left" vertical="center" wrapText="1"/>
    </xf>
    <xf numFmtId="0" fontId="8" fillId="2" borderId="20" xfId="4" applyFont="1" applyFill="1" applyBorder="1" applyAlignment="1" applyProtection="1">
      <alignment horizontal="left" vertical="center" wrapText="1"/>
      <protection hidden="1"/>
    </xf>
    <xf numFmtId="0" fontId="8" fillId="2" borderId="29" xfId="4" applyFont="1" applyFill="1" applyBorder="1" applyAlignment="1" applyProtection="1">
      <alignment horizontal="left" vertical="center" wrapText="1"/>
      <protection hidden="1"/>
    </xf>
    <xf numFmtId="0" fontId="5" fillId="2" borderId="18" xfId="4" applyFont="1" applyFill="1" applyBorder="1" applyAlignment="1" applyProtection="1">
      <alignment horizontal="left" vertical="center"/>
      <protection hidden="1"/>
    </xf>
    <xf numFmtId="0" fontId="5" fillId="2" borderId="10" xfId="4" applyFont="1" applyFill="1" applyBorder="1" applyAlignment="1" applyProtection="1">
      <alignment horizontal="left" vertical="center"/>
      <protection hidden="1"/>
    </xf>
    <xf numFmtId="0" fontId="5" fillId="2" borderId="24" xfId="4" applyFont="1" applyFill="1" applyBorder="1" applyAlignment="1" applyProtection="1">
      <alignment horizontal="left" vertical="center"/>
      <protection hidden="1"/>
    </xf>
    <xf numFmtId="0" fontId="5" fillId="2" borderId="30" xfId="4" applyFont="1" applyFill="1" applyBorder="1" applyAlignment="1" applyProtection="1">
      <alignment horizontal="left" vertical="center"/>
      <protection hidden="1"/>
    </xf>
    <xf numFmtId="0" fontId="10" fillId="2" borderId="4" xfId="3" applyFont="1" applyFill="1" applyBorder="1" applyAlignment="1" applyProtection="1">
      <alignment horizontal="left" vertical="center"/>
      <protection hidden="1"/>
    </xf>
    <xf numFmtId="0" fontId="10" fillId="2" borderId="22" xfId="3" applyFont="1" applyFill="1" applyBorder="1" applyAlignment="1" applyProtection="1">
      <alignment horizontal="left" vertical="center"/>
      <protection hidden="1"/>
    </xf>
    <xf numFmtId="0" fontId="8" fillId="2" borderId="7" xfId="4" applyFont="1" applyFill="1" applyBorder="1" applyAlignment="1" applyProtection="1">
      <alignment horizontal="center" vertical="center" wrapText="1"/>
      <protection hidden="1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0" fillId="2" borderId="4" xfId="3" applyFont="1" applyFill="1" applyBorder="1" applyAlignment="1" applyProtection="1">
      <alignment horizontal="left" vertical="center"/>
    </xf>
    <xf numFmtId="0" fontId="10" fillId="2" borderId="22" xfId="3" applyFont="1" applyFill="1" applyBorder="1" applyAlignment="1" applyProtection="1">
      <alignment horizontal="left" vertical="center"/>
    </xf>
    <xf numFmtId="165" fontId="8" fillId="2" borderId="2" xfId="2" applyNumberFormat="1" applyFont="1" applyFill="1" applyBorder="1" applyAlignment="1" applyProtection="1">
      <alignment horizontal="center" vertical="center" wrapText="1"/>
      <protection hidden="1"/>
    </xf>
    <xf numFmtId="165" fontId="8" fillId="2" borderId="15" xfId="2" applyNumberFormat="1" applyFont="1" applyFill="1" applyBorder="1" applyAlignment="1" applyProtection="1">
      <alignment horizontal="center" vertical="center" wrapText="1"/>
      <protection hidden="1"/>
    </xf>
    <xf numFmtId="165" fontId="8" fillId="2" borderId="9" xfId="2" applyNumberFormat="1" applyFont="1" applyFill="1" applyBorder="1" applyAlignment="1" applyProtection="1">
      <alignment horizontal="center" vertical="center" wrapText="1"/>
      <protection hidden="1"/>
    </xf>
    <xf numFmtId="165" fontId="8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65" fontId="7" fillId="2" borderId="11" xfId="2" applyNumberFormat="1" applyFont="1" applyFill="1" applyBorder="1" applyAlignment="1" applyProtection="1">
      <alignment horizontal="center" vertical="center"/>
      <protection hidden="1"/>
    </xf>
    <xf numFmtId="165" fontId="7" fillId="2" borderId="12" xfId="2" applyNumberFormat="1" applyFont="1" applyFill="1" applyBorder="1" applyAlignment="1" applyProtection="1">
      <alignment horizontal="center" vertical="center"/>
      <protection hidden="1"/>
    </xf>
    <xf numFmtId="165" fontId="7" fillId="2" borderId="13" xfId="2" applyNumberFormat="1" applyFont="1" applyFill="1" applyBorder="1" applyAlignment="1" applyProtection="1">
      <alignment horizontal="center" vertical="center"/>
      <protection hidden="1"/>
    </xf>
    <xf numFmtId="0" fontId="5" fillId="2" borderId="11" xfId="3" applyFont="1" applyFill="1" applyBorder="1" applyAlignment="1" applyProtection="1">
      <alignment horizontal="center" vertical="center" wrapText="1"/>
    </xf>
    <xf numFmtId="0" fontId="5" fillId="2" borderId="12" xfId="3" applyFont="1" applyFill="1" applyBorder="1" applyAlignment="1" applyProtection="1">
      <alignment horizontal="center" vertical="center" wrapText="1"/>
    </xf>
    <xf numFmtId="0" fontId="5" fillId="2" borderId="13" xfId="3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4" xfId="3" applyFont="1" applyFill="1" applyBorder="1" applyAlignment="1" applyProtection="1">
      <alignment horizontal="left" vertical="center" wrapText="1"/>
      <protection hidden="1"/>
    </xf>
    <xf numFmtId="0" fontId="7" fillId="2" borderId="28" xfId="3" applyFont="1" applyFill="1" applyBorder="1" applyAlignment="1" applyProtection="1">
      <alignment horizontal="left" vertical="center" wrapText="1"/>
      <protection hidden="1"/>
    </xf>
    <xf numFmtId="0" fontId="0" fillId="2" borderId="4" xfId="0" applyFill="1" applyBorder="1" applyAlignment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textRotation="90"/>
    </xf>
    <xf numFmtId="0" fontId="8" fillId="2" borderId="1" xfId="3" applyFont="1" applyFill="1" applyBorder="1" applyAlignment="1" applyProtection="1">
      <alignment horizontal="center" vertical="center" textRotation="90"/>
    </xf>
    <xf numFmtId="0" fontId="8" fillId="2" borderId="7" xfId="3" applyFont="1" applyFill="1" applyBorder="1" applyAlignment="1" applyProtection="1">
      <alignment horizontal="center" vertical="center" textRotation="90"/>
    </xf>
    <xf numFmtId="0" fontId="14" fillId="0" borderId="0" xfId="0" applyFont="1" applyAlignment="1">
      <alignment horizontal="left"/>
    </xf>
  </cellXfs>
  <cellStyles count="5">
    <cellStyle name="Comma0" xfId="1" xr:uid="{00000000-0005-0000-0000-000000000000}"/>
    <cellStyle name="Ezres 2" xfId="2" xr:uid="{00000000-0005-0000-0000-000001000000}"/>
    <cellStyle name="Normál" xfId="0" builtinId="0"/>
    <cellStyle name="Normál 2" xfId="3" xr:uid="{00000000-0005-0000-0000-000003000000}"/>
    <cellStyle name="Normál_KVFORMÁTUM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kumentumok\2018\2018.%20&#233;vi%20k&#246;lts&#233;gvet&#233;s\2018%20&#233;vi%20k&#246;lts&#233;gvet&#233;s%20tervezet\rendelet%20mell\3_sz_melleklet_cimrend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dösszesen"/>
      <sheetName val="Hivatal"/>
      <sheetName val="Város "/>
      <sheetName val="Kostyán"/>
      <sheetName val="Sportcs."/>
      <sheetName val="Könyvtár"/>
      <sheetName val="Gyöngysz."/>
      <sheetName val="Szivárvány"/>
      <sheetName val="Pingvines"/>
      <sheetName val="Munka1"/>
      <sheetName val="Munka2"/>
    </sheetNames>
    <sheetDataSet>
      <sheetData sheetId="0" refreshError="1">
        <row r="9">
          <cell r="C9">
            <v>147985</v>
          </cell>
        </row>
        <row r="12">
          <cell r="F1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2"/>
  <sheetViews>
    <sheetView tabSelected="1" topLeftCell="A52" zoomScaleNormal="100" zoomScaleSheetLayoutView="100" workbookViewId="0">
      <pane xSplit="1" topLeftCell="B1" activePane="topRight" state="frozen"/>
      <selection pane="topRight" activeCell="F67" sqref="F67"/>
    </sheetView>
  </sheetViews>
  <sheetFormatPr defaultColWidth="9.109375" defaultRowHeight="9.6" x14ac:dyDescent="0.2"/>
  <cols>
    <col min="1" max="1" width="2" style="2" customWidth="1"/>
    <col min="2" max="2" width="3.44140625" style="1" customWidth="1"/>
    <col min="3" max="3" width="5.109375" style="2" customWidth="1"/>
    <col min="4" max="4" width="5.5546875" style="2" customWidth="1"/>
    <col min="5" max="5" width="7.88671875" style="2" bestFit="1" customWidth="1"/>
    <col min="6" max="6" width="35.44140625" style="2" customWidth="1"/>
    <col min="7" max="7" width="17.109375" style="2" customWidth="1"/>
    <col min="8" max="8" width="13.5546875" style="2" customWidth="1"/>
    <col min="9" max="9" width="15.33203125" style="2" customWidth="1"/>
    <col min="10" max="10" width="13.5546875" style="2" customWidth="1"/>
    <col min="11" max="11" width="15.109375" style="2" customWidth="1"/>
    <col min="12" max="15" width="14.33203125" style="2" customWidth="1"/>
    <col min="16" max="16" width="13.6640625" style="2" customWidth="1"/>
    <col min="17" max="20" width="15.33203125" style="2" customWidth="1"/>
    <col min="21" max="21" width="15" style="2" customWidth="1"/>
    <col min="22" max="22" width="14.33203125" style="25" bestFit="1" customWidth="1"/>
    <col min="23" max="25" width="14.33203125" style="25" customWidth="1"/>
    <col min="26" max="26" width="14.88671875" style="25" customWidth="1"/>
    <col min="27" max="27" width="9.109375" style="2"/>
    <col min="28" max="28" width="10.109375" style="2" bestFit="1" customWidth="1"/>
    <col min="29" max="16384" width="9.109375" style="2"/>
  </cols>
  <sheetData>
    <row r="1" spans="1:34" ht="21" customHeight="1" x14ac:dyDescent="0.2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34" ht="17.25" customHeight="1" x14ac:dyDescent="0.2">
      <c r="A2" s="7"/>
      <c r="B2" s="58"/>
      <c r="C2" s="58"/>
      <c r="D2" s="58"/>
      <c r="E2" s="58"/>
      <c r="F2" s="5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4"/>
      <c r="W2" s="64"/>
      <c r="X2" s="64"/>
      <c r="Y2" s="64"/>
      <c r="Z2" s="64"/>
    </row>
    <row r="3" spans="1:34" ht="16.5" customHeight="1" x14ac:dyDescent="0.2">
      <c r="B3" s="58" t="s">
        <v>60</v>
      </c>
      <c r="C3" s="58"/>
      <c r="D3" s="58"/>
      <c r="E3" s="58"/>
      <c r="F3" s="5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34" s="68" customFormat="1" ht="12.75" customHeight="1" x14ac:dyDescent="0.25">
      <c r="G4" s="69"/>
      <c r="H4" s="69"/>
      <c r="I4" s="69"/>
      <c r="J4" s="69"/>
      <c r="K4" s="69" t="s">
        <v>55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</row>
    <row r="5" spans="1:34" ht="15.75" customHeight="1" x14ac:dyDescent="0.25">
      <c r="B5" s="4"/>
      <c r="C5" s="3"/>
      <c r="D5" s="3"/>
      <c r="E5" s="3"/>
      <c r="F5" s="3"/>
      <c r="G5" s="5"/>
      <c r="H5" s="5"/>
      <c r="I5" s="5"/>
      <c r="J5" s="5"/>
      <c r="L5" s="6"/>
      <c r="M5" s="6"/>
      <c r="N5" s="6"/>
      <c r="O5" s="6"/>
      <c r="P5" s="6"/>
      <c r="Q5" s="144" t="s">
        <v>50</v>
      </c>
      <c r="R5" s="144"/>
      <c r="S5" s="144"/>
      <c r="T5" s="144"/>
      <c r="U5" s="144"/>
      <c r="V5" s="144"/>
      <c r="W5" s="144"/>
      <c r="X5" s="144"/>
      <c r="Y5" s="144"/>
      <c r="Z5" s="144"/>
    </row>
    <row r="6" spans="1:34" ht="15.75" customHeight="1" thickBot="1" x14ac:dyDescent="0.3">
      <c r="B6" s="4"/>
      <c r="C6" s="3"/>
      <c r="D6" s="3"/>
      <c r="E6" s="3"/>
      <c r="F6" s="3"/>
      <c r="G6" s="5"/>
      <c r="H6" s="5"/>
      <c r="I6" s="5"/>
      <c r="J6" s="5"/>
      <c r="K6" s="8"/>
      <c r="L6" s="6"/>
      <c r="M6" s="6"/>
      <c r="N6" s="6"/>
      <c r="O6" s="6"/>
      <c r="P6" s="9"/>
      <c r="Q6" s="15"/>
      <c r="R6" s="15"/>
      <c r="S6" s="15"/>
      <c r="T6" s="15"/>
      <c r="U6" s="10"/>
      <c r="V6" s="65"/>
      <c r="W6" s="65"/>
      <c r="X6" s="65"/>
      <c r="Y6" s="65"/>
      <c r="Z6" s="66"/>
    </row>
    <row r="7" spans="1:34" s="25" customFormat="1" ht="60.75" customHeight="1" x14ac:dyDescent="0.2">
      <c r="A7" s="145"/>
      <c r="B7" s="146"/>
      <c r="C7" s="146"/>
      <c r="D7" s="146"/>
      <c r="E7" s="146"/>
      <c r="F7" s="147"/>
      <c r="G7" s="148" t="s">
        <v>44</v>
      </c>
      <c r="H7" s="149"/>
      <c r="I7" s="149"/>
      <c r="J7" s="149"/>
      <c r="K7" s="150"/>
      <c r="L7" s="148" t="s">
        <v>42</v>
      </c>
      <c r="M7" s="149"/>
      <c r="N7" s="149"/>
      <c r="O7" s="149"/>
      <c r="P7" s="150"/>
      <c r="Q7" s="151" t="s">
        <v>0</v>
      </c>
      <c r="R7" s="152"/>
      <c r="S7" s="152"/>
      <c r="T7" s="152"/>
      <c r="U7" s="153"/>
      <c r="V7" s="154" t="s">
        <v>43</v>
      </c>
      <c r="W7" s="155"/>
      <c r="X7" s="155"/>
      <c r="Y7" s="155"/>
      <c r="Z7" s="153"/>
    </row>
    <row r="8" spans="1:34" s="25" customFormat="1" ht="18" customHeight="1" x14ac:dyDescent="0.2">
      <c r="A8" s="159"/>
      <c r="B8" s="160"/>
      <c r="C8" s="160"/>
      <c r="D8" s="160"/>
      <c r="E8" s="160"/>
      <c r="F8" s="161"/>
      <c r="G8" s="139" t="s">
        <v>54</v>
      </c>
      <c r="H8" s="141" t="s">
        <v>56</v>
      </c>
      <c r="I8" s="141" t="s">
        <v>57</v>
      </c>
      <c r="J8" s="141" t="s">
        <v>58</v>
      </c>
      <c r="K8" s="133" t="s">
        <v>59</v>
      </c>
      <c r="L8" s="139" t="s">
        <v>54</v>
      </c>
      <c r="M8" s="141" t="s">
        <v>56</v>
      </c>
      <c r="N8" s="141" t="s">
        <v>57</v>
      </c>
      <c r="O8" s="141" t="s">
        <v>58</v>
      </c>
      <c r="P8" s="133" t="s">
        <v>59</v>
      </c>
      <c r="Q8" s="139" t="s">
        <v>54</v>
      </c>
      <c r="R8" s="141" t="s">
        <v>56</v>
      </c>
      <c r="S8" s="141" t="s">
        <v>57</v>
      </c>
      <c r="T8" s="141" t="s">
        <v>58</v>
      </c>
      <c r="U8" s="133" t="s">
        <v>59</v>
      </c>
      <c r="V8" s="140" t="s">
        <v>54</v>
      </c>
      <c r="W8" s="141" t="s">
        <v>56</v>
      </c>
      <c r="X8" s="141" t="s">
        <v>57</v>
      </c>
      <c r="Y8" s="141" t="s">
        <v>58</v>
      </c>
      <c r="Z8" s="133" t="s">
        <v>59</v>
      </c>
    </row>
    <row r="9" spans="1:34" s="25" customFormat="1" ht="35.25" customHeight="1" x14ac:dyDescent="0.2">
      <c r="A9" s="159"/>
      <c r="B9" s="160"/>
      <c r="C9" s="160"/>
      <c r="D9" s="160"/>
      <c r="E9" s="160"/>
      <c r="F9" s="161"/>
      <c r="G9" s="139"/>
      <c r="H9" s="158"/>
      <c r="I9" s="142"/>
      <c r="J9" s="142"/>
      <c r="K9" s="133"/>
      <c r="L9" s="139"/>
      <c r="M9" s="158"/>
      <c r="N9" s="142"/>
      <c r="O9" s="142"/>
      <c r="P9" s="133"/>
      <c r="Q9" s="139"/>
      <c r="R9" s="158"/>
      <c r="S9" s="142"/>
      <c r="T9" s="142"/>
      <c r="U9" s="133"/>
      <c r="V9" s="140"/>
      <c r="W9" s="158"/>
      <c r="X9" s="142"/>
      <c r="Y9" s="142"/>
      <c r="Z9" s="133"/>
    </row>
    <row r="10" spans="1:34" s="25" customFormat="1" ht="13.5" customHeight="1" thickBot="1" x14ac:dyDescent="0.3">
      <c r="A10" s="134">
        <v>1</v>
      </c>
      <c r="B10" s="135"/>
      <c r="C10" s="135"/>
      <c r="D10" s="135"/>
      <c r="E10" s="135"/>
      <c r="F10" s="136"/>
      <c r="G10" s="70">
        <v>2</v>
      </c>
      <c r="H10" s="71">
        <v>3</v>
      </c>
      <c r="I10" s="71">
        <v>4</v>
      </c>
      <c r="J10" s="71">
        <v>5</v>
      </c>
      <c r="K10" s="30">
        <v>6</v>
      </c>
      <c r="L10" s="101">
        <v>7</v>
      </c>
      <c r="M10" s="28">
        <v>8</v>
      </c>
      <c r="N10" s="28">
        <v>9</v>
      </c>
      <c r="O10" s="28">
        <v>10</v>
      </c>
      <c r="P10" s="30">
        <v>11</v>
      </c>
      <c r="Q10" s="101">
        <v>12</v>
      </c>
      <c r="R10" s="28">
        <v>13</v>
      </c>
      <c r="S10" s="28">
        <v>14</v>
      </c>
      <c r="T10" s="28">
        <v>15</v>
      </c>
      <c r="U10" s="30">
        <v>16</v>
      </c>
      <c r="V10" s="88">
        <v>17</v>
      </c>
      <c r="W10" s="29">
        <v>18</v>
      </c>
      <c r="X10" s="29">
        <v>19</v>
      </c>
      <c r="Y10" s="29">
        <v>20</v>
      </c>
      <c r="Z10" s="30">
        <v>21</v>
      </c>
      <c r="AA10" s="31"/>
      <c r="AB10" s="32"/>
      <c r="AC10" s="32"/>
      <c r="AD10" s="32"/>
    </row>
    <row r="11" spans="1:34" s="25" customFormat="1" ht="15" customHeight="1" x14ac:dyDescent="0.25">
      <c r="A11" s="33"/>
      <c r="B11" s="34">
        <v>1</v>
      </c>
      <c r="C11" s="137" t="s">
        <v>1</v>
      </c>
      <c r="D11" s="137"/>
      <c r="E11" s="137"/>
      <c r="F11" s="138"/>
      <c r="G11" s="89">
        <f>G12+G13+G14+G16+G17</f>
        <v>1010129368</v>
      </c>
      <c r="H11" s="23">
        <f>H12+H13+H14</f>
        <v>76526711</v>
      </c>
      <c r="I11" s="23">
        <v>1086656079</v>
      </c>
      <c r="J11" s="23"/>
      <c r="K11" s="51">
        <f>I11+J11</f>
        <v>1086656079</v>
      </c>
      <c r="L11" s="89">
        <f>L12+L13+L14+L16+L17</f>
        <v>328566260</v>
      </c>
      <c r="M11" s="23">
        <f>M14</f>
        <v>14872316</v>
      </c>
      <c r="N11" s="23">
        <v>343438576</v>
      </c>
      <c r="O11" s="23">
        <v>17611730</v>
      </c>
      <c r="P11" s="51">
        <f>N11+O11</f>
        <v>361050306</v>
      </c>
      <c r="Q11" s="89">
        <f>Q12+Q13+Q14+Q16+Q17</f>
        <v>851801687</v>
      </c>
      <c r="R11" s="23">
        <f>R12+R13+R14+R16+R17</f>
        <v>36702699</v>
      </c>
      <c r="S11" s="23">
        <v>888504386</v>
      </c>
      <c r="T11" s="23">
        <v>120174793</v>
      </c>
      <c r="U11" s="51">
        <f>S11+T11</f>
        <v>1008679179</v>
      </c>
      <c r="V11" s="79">
        <f>G11+L11+Q11</f>
        <v>2190497315</v>
      </c>
      <c r="W11" s="23">
        <f>H11+M11+R11</f>
        <v>128101726</v>
      </c>
      <c r="X11" s="23">
        <v>2456385564</v>
      </c>
      <c r="Y11" s="23">
        <f>T11+O11+J11</f>
        <v>137786523</v>
      </c>
      <c r="Z11" s="23">
        <f>X11+Y11</f>
        <v>2594172087</v>
      </c>
      <c r="AB11" s="32"/>
      <c r="AC11" s="32"/>
      <c r="AD11" s="32"/>
    </row>
    <row r="12" spans="1:34" s="25" customFormat="1" ht="15" customHeight="1" x14ac:dyDescent="0.25">
      <c r="A12" s="35"/>
      <c r="B12" s="36"/>
      <c r="C12" s="37">
        <v>1</v>
      </c>
      <c r="D12" s="20" t="s">
        <v>2</v>
      </c>
      <c r="E12" s="38"/>
      <c r="F12" s="80"/>
      <c r="G12" s="90">
        <v>600370820</v>
      </c>
      <c r="H12" s="39">
        <v>6076349</v>
      </c>
      <c r="I12" s="72">
        <v>606447169</v>
      </c>
      <c r="J12" s="72"/>
      <c r="K12" s="51">
        <f t="shared" ref="K12:K58" si="0">I12+J12</f>
        <v>606447169</v>
      </c>
      <c r="L12" s="90">
        <v>237011956</v>
      </c>
      <c r="M12" s="39"/>
      <c r="N12" s="72">
        <v>237011956</v>
      </c>
      <c r="O12" s="72">
        <v>13474676</v>
      </c>
      <c r="P12" s="51">
        <f t="shared" ref="P12:P58" si="1">N12+O12</f>
        <v>250486632</v>
      </c>
      <c r="Q12" s="90">
        <v>43698339</v>
      </c>
      <c r="R12" s="39">
        <v>6683310</v>
      </c>
      <c r="S12" s="72">
        <v>50381649</v>
      </c>
      <c r="T12" s="72"/>
      <c r="U12" s="51">
        <f t="shared" ref="U12:U58" si="2">S12+T12</f>
        <v>50381649</v>
      </c>
      <c r="V12" s="79">
        <f t="shared" ref="V12:V58" si="3">G12+L12+Q12</f>
        <v>881081115</v>
      </c>
      <c r="W12" s="24">
        <f>R12+H12</f>
        <v>12759659</v>
      </c>
      <c r="X12" s="24">
        <v>893840774</v>
      </c>
      <c r="Y12" s="23">
        <f t="shared" ref="Y12:Y58" si="4">T12+O12+J12</f>
        <v>13474676</v>
      </c>
      <c r="Z12" s="23">
        <f t="shared" ref="Z12:Z58" si="5">X12+Y12</f>
        <v>907315450</v>
      </c>
      <c r="AB12" s="32"/>
      <c r="AC12" s="32"/>
      <c r="AD12" s="32"/>
    </row>
    <row r="13" spans="1:34" s="25" customFormat="1" ht="30" customHeight="1" x14ac:dyDescent="0.25">
      <c r="A13" s="17"/>
      <c r="B13" s="36"/>
      <c r="C13" s="38">
        <v>2</v>
      </c>
      <c r="D13" s="106" t="s">
        <v>3</v>
      </c>
      <c r="E13" s="107"/>
      <c r="F13" s="108"/>
      <c r="G13" s="90">
        <v>78082606</v>
      </c>
      <c r="H13" s="39">
        <v>789925</v>
      </c>
      <c r="I13" s="72">
        <v>78872531</v>
      </c>
      <c r="J13" s="72"/>
      <c r="K13" s="51">
        <f t="shared" si="0"/>
        <v>78872531</v>
      </c>
      <c r="L13" s="90">
        <v>30811554</v>
      </c>
      <c r="M13" s="39"/>
      <c r="N13" s="72">
        <v>30811554</v>
      </c>
      <c r="O13" s="72">
        <v>2273849</v>
      </c>
      <c r="P13" s="51">
        <f t="shared" si="1"/>
        <v>33085403</v>
      </c>
      <c r="Q13" s="90">
        <v>5680784</v>
      </c>
      <c r="R13" s="39"/>
      <c r="S13" s="72">
        <v>5680784</v>
      </c>
      <c r="T13" s="72"/>
      <c r="U13" s="51">
        <f t="shared" si="2"/>
        <v>5680784</v>
      </c>
      <c r="V13" s="79">
        <f t="shared" si="3"/>
        <v>114574944</v>
      </c>
      <c r="W13" s="24">
        <f>R13+M13+H13</f>
        <v>789925</v>
      </c>
      <c r="X13" s="24">
        <v>115364869</v>
      </c>
      <c r="Y13" s="23">
        <f t="shared" si="4"/>
        <v>2273849</v>
      </c>
      <c r="Z13" s="23">
        <f t="shared" si="5"/>
        <v>117638718</v>
      </c>
      <c r="AB13" s="32"/>
      <c r="AC13" s="32"/>
      <c r="AD13" s="32"/>
    </row>
    <row r="14" spans="1:34" s="25" customFormat="1" ht="15" customHeight="1" x14ac:dyDescent="0.25">
      <c r="A14" s="17"/>
      <c r="B14" s="36"/>
      <c r="C14" s="37">
        <v>3</v>
      </c>
      <c r="D14" s="20" t="s">
        <v>4</v>
      </c>
      <c r="E14" s="38"/>
      <c r="F14" s="80"/>
      <c r="G14" s="90">
        <v>331675942</v>
      </c>
      <c r="H14" s="39">
        <v>69660437</v>
      </c>
      <c r="I14" s="72">
        <v>401336379</v>
      </c>
      <c r="J14" s="72"/>
      <c r="K14" s="51">
        <f t="shared" si="0"/>
        <v>401336379</v>
      </c>
      <c r="L14" s="90">
        <v>60742750</v>
      </c>
      <c r="M14" s="39">
        <v>14872316</v>
      </c>
      <c r="N14" s="72">
        <v>75615066</v>
      </c>
      <c r="O14" s="72">
        <v>1863205</v>
      </c>
      <c r="P14" s="51">
        <f t="shared" si="1"/>
        <v>77478271</v>
      </c>
      <c r="Q14" s="90">
        <v>665870533</v>
      </c>
      <c r="R14" s="39"/>
      <c r="S14" s="72">
        <v>665870533</v>
      </c>
      <c r="T14" s="72">
        <v>120042581</v>
      </c>
      <c r="U14" s="51">
        <f t="shared" si="2"/>
        <v>785913114</v>
      </c>
      <c r="V14" s="79">
        <f t="shared" si="3"/>
        <v>1058289225</v>
      </c>
      <c r="W14" s="24">
        <f t="shared" ref="W14:W58" si="6">R14+M14+H14</f>
        <v>84532753</v>
      </c>
      <c r="X14" s="24">
        <v>1142821978</v>
      </c>
      <c r="Y14" s="23">
        <f t="shared" si="4"/>
        <v>121905786</v>
      </c>
      <c r="Z14" s="23">
        <f t="shared" si="5"/>
        <v>1264727764</v>
      </c>
      <c r="AB14" s="32"/>
      <c r="AC14" s="32"/>
      <c r="AD14" s="32"/>
    </row>
    <row r="15" spans="1:34" s="25" customFormat="1" ht="13.8" x14ac:dyDescent="0.25">
      <c r="A15" s="17"/>
      <c r="B15" s="40"/>
      <c r="C15" s="41"/>
      <c r="D15" s="42"/>
      <c r="E15" s="156" t="s">
        <v>5</v>
      </c>
      <c r="F15" s="157"/>
      <c r="G15" s="91">
        <v>0</v>
      </c>
      <c r="H15" s="43"/>
      <c r="I15" s="73"/>
      <c r="J15" s="73"/>
      <c r="K15" s="51">
        <f t="shared" si="0"/>
        <v>0</v>
      </c>
      <c r="L15" s="91">
        <v>0</v>
      </c>
      <c r="M15" s="43"/>
      <c r="N15" s="73"/>
      <c r="O15" s="73"/>
      <c r="P15" s="51">
        <f t="shared" si="1"/>
        <v>0</v>
      </c>
      <c r="Q15" s="91">
        <v>0</v>
      </c>
      <c r="R15" s="43"/>
      <c r="S15" s="73">
        <v>0</v>
      </c>
      <c r="T15" s="73"/>
      <c r="U15" s="51">
        <f t="shared" si="2"/>
        <v>0</v>
      </c>
      <c r="V15" s="79">
        <f t="shared" si="3"/>
        <v>0</v>
      </c>
      <c r="W15" s="24">
        <f t="shared" si="6"/>
        <v>0</v>
      </c>
      <c r="X15" s="24">
        <v>0</v>
      </c>
      <c r="Y15" s="23">
        <f t="shared" si="4"/>
        <v>0</v>
      </c>
      <c r="Z15" s="23">
        <f t="shared" si="5"/>
        <v>0</v>
      </c>
      <c r="AB15" s="32"/>
      <c r="AC15" s="32"/>
      <c r="AD15" s="32"/>
    </row>
    <row r="16" spans="1:34" s="25" customFormat="1" ht="13.8" x14ac:dyDescent="0.25">
      <c r="A16" s="17"/>
      <c r="B16" s="36"/>
      <c r="C16" s="37">
        <v>4</v>
      </c>
      <c r="D16" s="20" t="s">
        <v>6</v>
      </c>
      <c r="E16" s="38"/>
      <c r="F16" s="80"/>
      <c r="G16" s="90">
        <f>[1]Mindösszesen!$F$12</f>
        <v>0</v>
      </c>
      <c r="H16" s="39"/>
      <c r="I16" s="72"/>
      <c r="J16" s="72"/>
      <c r="K16" s="51">
        <f t="shared" si="0"/>
        <v>0</v>
      </c>
      <c r="L16" s="90">
        <v>0</v>
      </c>
      <c r="M16" s="39"/>
      <c r="N16" s="72"/>
      <c r="O16" s="72"/>
      <c r="P16" s="51">
        <f t="shared" si="1"/>
        <v>0</v>
      </c>
      <c r="Q16" s="90">
        <v>23933750</v>
      </c>
      <c r="R16" s="39"/>
      <c r="S16" s="72">
        <v>23933750</v>
      </c>
      <c r="T16" s="72"/>
      <c r="U16" s="51">
        <f t="shared" si="2"/>
        <v>23933750</v>
      </c>
      <c r="V16" s="79">
        <f t="shared" si="3"/>
        <v>23933750</v>
      </c>
      <c r="W16" s="24">
        <f t="shared" si="6"/>
        <v>0</v>
      </c>
      <c r="X16" s="24">
        <v>23933750</v>
      </c>
      <c r="Y16" s="23">
        <f t="shared" si="4"/>
        <v>0</v>
      </c>
      <c r="Z16" s="23">
        <f t="shared" si="5"/>
        <v>23933750</v>
      </c>
      <c r="AB16" s="32"/>
      <c r="AC16" s="32"/>
      <c r="AD16" s="32"/>
    </row>
    <row r="17" spans="1:30" s="25" customFormat="1" ht="13.8" x14ac:dyDescent="0.25">
      <c r="A17" s="17"/>
      <c r="B17" s="36"/>
      <c r="C17" s="37">
        <v>5</v>
      </c>
      <c r="D17" s="20" t="s">
        <v>7</v>
      </c>
      <c r="E17" s="38"/>
      <c r="F17" s="80"/>
      <c r="G17" s="92">
        <f>G18+G19+G20+G21+G22+G23+G24+G25+G26+G27+G28</f>
        <v>0</v>
      </c>
      <c r="H17" s="39"/>
      <c r="I17" s="72"/>
      <c r="J17" s="72"/>
      <c r="K17" s="51">
        <f t="shared" si="0"/>
        <v>0</v>
      </c>
      <c r="L17" s="92">
        <f>L18+L19+L20+L21+L22+L23+L24+L25+L26+L27+L28</f>
        <v>0</v>
      </c>
      <c r="M17" s="26"/>
      <c r="N17" s="74"/>
      <c r="O17" s="74"/>
      <c r="P17" s="51">
        <f t="shared" si="1"/>
        <v>0</v>
      </c>
      <c r="Q17" s="92">
        <f>Q18+Q19+Q20+Q21+Q22+Q23+Q24+Q25+Q26+Q27+Q28</f>
        <v>112618281</v>
      </c>
      <c r="R17" s="26">
        <v>30019389</v>
      </c>
      <c r="S17" s="74">
        <v>142637670</v>
      </c>
      <c r="T17" s="74">
        <v>132212</v>
      </c>
      <c r="U17" s="51">
        <f t="shared" si="2"/>
        <v>142769882</v>
      </c>
      <c r="V17" s="79">
        <f t="shared" si="3"/>
        <v>112618281</v>
      </c>
      <c r="W17" s="24">
        <f t="shared" si="6"/>
        <v>30019389</v>
      </c>
      <c r="X17" s="24">
        <v>142637670</v>
      </c>
      <c r="Y17" s="23">
        <f t="shared" si="4"/>
        <v>132212</v>
      </c>
      <c r="Z17" s="23">
        <f t="shared" si="5"/>
        <v>142769882</v>
      </c>
      <c r="AB17" s="32"/>
      <c r="AC17" s="32"/>
      <c r="AD17" s="32"/>
    </row>
    <row r="18" spans="1:30" s="25" customFormat="1" ht="13.8" x14ac:dyDescent="0.25">
      <c r="A18" s="60"/>
      <c r="B18" s="36"/>
      <c r="C18" s="44"/>
      <c r="D18" s="41">
        <v>1</v>
      </c>
      <c r="E18" s="117" t="s">
        <v>8</v>
      </c>
      <c r="F18" s="118"/>
      <c r="G18" s="91">
        <v>0</v>
      </c>
      <c r="H18" s="43"/>
      <c r="I18" s="73"/>
      <c r="J18" s="73"/>
      <c r="K18" s="51">
        <f t="shared" si="0"/>
        <v>0</v>
      </c>
      <c r="L18" s="91">
        <v>0</v>
      </c>
      <c r="M18" s="43"/>
      <c r="N18" s="73"/>
      <c r="O18" s="73"/>
      <c r="P18" s="51">
        <f t="shared" si="1"/>
        <v>0</v>
      </c>
      <c r="Q18" s="91">
        <v>0</v>
      </c>
      <c r="R18" s="43"/>
      <c r="S18" s="73"/>
      <c r="T18" s="73"/>
      <c r="U18" s="51">
        <f t="shared" si="2"/>
        <v>0</v>
      </c>
      <c r="V18" s="102">
        <f t="shared" si="3"/>
        <v>0</v>
      </c>
      <c r="W18" s="24">
        <f t="shared" si="6"/>
        <v>0</v>
      </c>
      <c r="X18" s="24">
        <v>0</v>
      </c>
      <c r="Y18" s="23">
        <f t="shared" si="4"/>
        <v>0</v>
      </c>
      <c r="Z18" s="23">
        <f t="shared" si="5"/>
        <v>0</v>
      </c>
      <c r="AB18" s="32"/>
      <c r="AC18" s="32"/>
      <c r="AD18" s="32"/>
    </row>
    <row r="19" spans="1:30" s="25" customFormat="1" ht="28.5" customHeight="1" x14ac:dyDescent="0.25">
      <c r="A19" s="60"/>
      <c r="B19" s="36"/>
      <c r="C19" s="44"/>
      <c r="D19" s="41">
        <v>2</v>
      </c>
      <c r="E19" s="117" t="s">
        <v>52</v>
      </c>
      <c r="F19" s="118"/>
      <c r="G19" s="91">
        <v>0</v>
      </c>
      <c r="H19" s="43"/>
      <c r="I19" s="73"/>
      <c r="J19" s="73"/>
      <c r="K19" s="51">
        <f t="shared" si="0"/>
        <v>0</v>
      </c>
      <c r="L19" s="91">
        <v>0</v>
      </c>
      <c r="M19" s="43"/>
      <c r="N19" s="73"/>
      <c r="O19" s="73"/>
      <c r="P19" s="51">
        <f t="shared" si="1"/>
        <v>0</v>
      </c>
      <c r="Q19" s="91"/>
      <c r="R19" s="43"/>
      <c r="S19" s="73"/>
      <c r="T19" s="73"/>
      <c r="U19" s="51">
        <f t="shared" si="2"/>
        <v>0</v>
      </c>
      <c r="V19" s="102">
        <f t="shared" si="3"/>
        <v>0</v>
      </c>
      <c r="W19" s="24">
        <f t="shared" si="6"/>
        <v>0</v>
      </c>
      <c r="X19" s="24">
        <v>0</v>
      </c>
      <c r="Y19" s="23">
        <f t="shared" si="4"/>
        <v>0</v>
      </c>
      <c r="Z19" s="23">
        <f t="shared" si="5"/>
        <v>0</v>
      </c>
      <c r="AB19" s="32"/>
      <c r="AC19" s="32"/>
      <c r="AD19" s="32"/>
    </row>
    <row r="20" spans="1:30" s="25" customFormat="1" ht="13.8" x14ac:dyDescent="0.25">
      <c r="A20" s="60"/>
      <c r="B20" s="36"/>
      <c r="C20" s="44"/>
      <c r="D20" s="41">
        <v>3</v>
      </c>
      <c r="E20" s="117" t="s">
        <v>9</v>
      </c>
      <c r="F20" s="118"/>
      <c r="G20" s="91">
        <v>0</v>
      </c>
      <c r="H20" s="43"/>
      <c r="I20" s="73"/>
      <c r="J20" s="73"/>
      <c r="K20" s="51">
        <f t="shared" si="0"/>
        <v>0</v>
      </c>
      <c r="L20" s="91">
        <v>0</v>
      </c>
      <c r="M20" s="43"/>
      <c r="N20" s="73"/>
      <c r="O20" s="73"/>
      <c r="P20" s="51">
        <f t="shared" si="1"/>
        <v>0</v>
      </c>
      <c r="Q20" s="91">
        <v>0</v>
      </c>
      <c r="R20" s="43"/>
      <c r="S20" s="73"/>
      <c r="T20" s="73"/>
      <c r="U20" s="51">
        <f t="shared" si="2"/>
        <v>0</v>
      </c>
      <c r="V20" s="102">
        <f t="shared" si="3"/>
        <v>0</v>
      </c>
      <c r="W20" s="24">
        <f t="shared" si="6"/>
        <v>0</v>
      </c>
      <c r="X20" s="24">
        <v>0</v>
      </c>
      <c r="Y20" s="23">
        <f t="shared" si="4"/>
        <v>0</v>
      </c>
      <c r="Z20" s="23">
        <f t="shared" si="5"/>
        <v>0</v>
      </c>
      <c r="AB20" s="32"/>
      <c r="AC20" s="32"/>
      <c r="AD20" s="32"/>
    </row>
    <row r="21" spans="1:30" s="25" customFormat="1" ht="52.5" customHeight="1" x14ac:dyDescent="0.25">
      <c r="A21" s="60"/>
      <c r="B21" s="45"/>
      <c r="C21" s="45"/>
      <c r="D21" s="41">
        <v>4</v>
      </c>
      <c r="E21" s="117" t="s">
        <v>10</v>
      </c>
      <c r="F21" s="118"/>
      <c r="G21" s="91">
        <v>0</v>
      </c>
      <c r="H21" s="43"/>
      <c r="I21" s="73"/>
      <c r="J21" s="73"/>
      <c r="K21" s="51">
        <f t="shared" si="0"/>
        <v>0</v>
      </c>
      <c r="L21" s="91">
        <v>0</v>
      </c>
      <c r="M21" s="43"/>
      <c r="N21" s="73"/>
      <c r="O21" s="73"/>
      <c r="P21" s="51">
        <f t="shared" si="1"/>
        <v>0</v>
      </c>
      <c r="Q21" s="91">
        <v>0</v>
      </c>
      <c r="R21" s="43"/>
      <c r="S21" s="73"/>
      <c r="T21" s="73"/>
      <c r="U21" s="51">
        <f t="shared" si="2"/>
        <v>0</v>
      </c>
      <c r="V21" s="102">
        <f t="shared" si="3"/>
        <v>0</v>
      </c>
      <c r="W21" s="24">
        <f t="shared" si="6"/>
        <v>0</v>
      </c>
      <c r="X21" s="24">
        <v>0</v>
      </c>
      <c r="Y21" s="23">
        <f t="shared" si="4"/>
        <v>0</v>
      </c>
      <c r="Z21" s="23">
        <f t="shared" si="5"/>
        <v>0</v>
      </c>
      <c r="AB21" s="32"/>
      <c r="AC21" s="32"/>
      <c r="AD21" s="32"/>
    </row>
    <row r="22" spans="1:30" s="25" customFormat="1" ht="45" customHeight="1" x14ac:dyDescent="0.25">
      <c r="A22" s="60"/>
      <c r="B22" s="45"/>
      <c r="C22" s="45"/>
      <c r="D22" s="41">
        <v>5</v>
      </c>
      <c r="E22" s="117" t="s">
        <v>11</v>
      </c>
      <c r="F22" s="118"/>
      <c r="G22" s="91">
        <v>0</v>
      </c>
      <c r="H22" s="43"/>
      <c r="I22" s="73"/>
      <c r="J22" s="73"/>
      <c r="K22" s="51">
        <f t="shared" si="0"/>
        <v>0</v>
      </c>
      <c r="L22" s="91">
        <v>0</v>
      </c>
      <c r="M22" s="43"/>
      <c r="N22" s="73"/>
      <c r="O22" s="73"/>
      <c r="P22" s="51">
        <f t="shared" si="1"/>
        <v>0</v>
      </c>
      <c r="Q22" s="91">
        <v>0</v>
      </c>
      <c r="R22" s="43"/>
      <c r="S22" s="73"/>
      <c r="T22" s="73"/>
      <c r="U22" s="51">
        <f t="shared" si="2"/>
        <v>0</v>
      </c>
      <c r="V22" s="102">
        <f t="shared" si="3"/>
        <v>0</v>
      </c>
      <c r="W22" s="24">
        <f t="shared" si="6"/>
        <v>0</v>
      </c>
      <c r="X22" s="24">
        <v>0</v>
      </c>
      <c r="Y22" s="23">
        <f t="shared" si="4"/>
        <v>0</v>
      </c>
      <c r="Z22" s="23">
        <f t="shared" si="5"/>
        <v>0</v>
      </c>
      <c r="AB22" s="32"/>
      <c r="AC22" s="32"/>
      <c r="AD22" s="32"/>
    </row>
    <row r="23" spans="1:30" s="25" customFormat="1" ht="39" customHeight="1" x14ac:dyDescent="0.25">
      <c r="A23" s="60"/>
      <c r="B23" s="45"/>
      <c r="C23" s="45"/>
      <c r="D23" s="41">
        <v>6</v>
      </c>
      <c r="E23" s="117" t="s">
        <v>12</v>
      </c>
      <c r="F23" s="118"/>
      <c r="G23" s="91">
        <v>0</v>
      </c>
      <c r="H23" s="43"/>
      <c r="I23" s="73"/>
      <c r="J23" s="73"/>
      <c r="K23" s="51">
        <f t="shared" si="0"/>
        <v>0</v>
      </c>
      <c r="L23" s="91">
        <v>0</v>
      </c>
      <c r="M23" s="43"/>
      <c r="N23" s="73"/>
      <c r="O23" s="73"/>
      <c r="P23" s="51">
        <f t="shared" si="1"/>
        <v>0</v>
      </c>
      <c r="Q23" s="91">
        <v>0</v>
      </c>
      <c r="R23" s="43"/>
      <c r="S23" s="73"/>
      <c r="T23" s="73"/>
      <c r="U23" s="51">
        <f t="shared" si="2"/>
        <v>0</v>
      </c>
      <c r="V23" s="102">
        <f t="shared" si="3"/>
        <v>0</v>
      </c>
      <c r="W23" s="24">
        <f t="shared" si="6"/>
        <v>0</v>
      </c>
      <c r="X23" s="24">
        <v>0</v>
      </c>
      <c r="Y23" s="23">
        <f t="shared" si="4"/>
        <v>0</v>
      </c>
      <c r="Z23" s="23">
        <f t="shared" si="5"/>
        <v>0</v>
      </c>
      <c r="AB23" s="32"/>
      <c r="AC23" s="32"/>
      <c r="AD23" s="32"/>
    </row>
    <row r="24" spans="1:30" s="25" customFormat="1" ht="45" customHeight="1" x14ac:dyDescent="0.25">
      <c r="A24" s="60"/>
      <c r="B24" s="45"/>
      <c r="C24" s="45"/>
      <c r="D24" s="41">
        <v>7</v>
      </c>
      <c r="E24" s="117" t="s">
        <v>13</v>
      </c>
      <c r="F24" s="118"/>
      <c r="G24" s="91">
        <v>0</v>
      </c>
      <c r="H24" s="43"/>
      <c r="I24" s="73"/>
      <c r="J24" s="73"/>
      <c r="K24" s="51">
        <f t="shared" si="0"/>
        <v>0</v>
      </c>
      <c r="L24" s="91"/>
      <c r="M24" s="43"/>
      <c r="N24" s="73"/>
      <c r="O24" s="73"/>
      <c r="P24" s="51">
        <f t="shared" si="1"/>
        <v>0</v>
      </c>
      <c r="Q24" s="91">
        <v>44828281</v>
      </c>
      <c r="R24" s="43"/>
      <c r="S24" s="73">
        <v>44828281</v>
      </c>
      <c r="T24" s="73"/>
      <c r="U24" s="51">
        <f t="shared" si="2"/>
        <v>44828281</v>
      </c>
      <c r="V24" s="102">
        <f t="shared" si="3"/>
        <v>44828281</v>
      </c>
      <c r="W24" s="24">
        <f t="shared" si="6"/>
        <v>0</v>
      </c>
      <c r="X24" s="24">
        <v>44828281</v>
      </c>
      <c r="Y24" s="23">
        <f t="shared" si="4"/>
        <v>0</v>
      </c>
      <c r="Z24" s="23">
        <f t="shared" si="5"/>
        <v>44828281</v>
      </c>
      <c r="AB24" s="11"/>
      <c r="AC24" s="32"/>
      <c r="AD24" s="32"/>
    </row>
    <row r="25" spans="1:30" s="25" customFormat="1" ht="54.75" customHeight="1" x14ac:dyDescent="0.2">
      <c r="A25" s="60"/>
      <c r="B25" s="45"/>
      <c r="C25" s="45"/>
      <c r="D25" s="41">
        <v>8</v>
      </c>
      <c r="E25" s="117" t="s">
        <v>14</v>
      </c>
      <c r="F25" s="118"/>
      <c r="G25" s="91">
        <v>0</v>
      </c>
      <c r="H25" s="43"/>
      <c r="I25" s="73"/>
      <c r="J25" s="73"/>
      <c r="K25" s="51">
        <f t="shared" si="0"/>
        <v>0</v>
      </c>
      <c r="L25" s="91">
        <v>0</v>
      </c>
      <c r="M25" s="43"/>
      <c r="N25" s="73"/>
      <c r="O25" s="73"/>
      <c r="P25" s="51">
        <f t="shared" si="1"/>
        <v>0</v>
      </c>
      <c r="Q25" s="91">
        <v>0</v>
      </c>
      <c r="R25" s="43"/>
      <c r="S25" s="73"/>
      <c r="T25" s="73"/>
      <c r="U25" s="51">
        <f t="shared" si="2"/>
        <v>0</v>
      </c>
      <c r="V25" s="102">
        <f t="shared" si="3"/>
        <v>0</v>
      </c>
      <c r="W25" s="24">
        <f t="shared" si="6"/>
        <v>0</v>
      </c>
      <c r="X25" s="24">
        <v>0</v>
      </c>
      <c r="Y25" s="23">
        <f t="shared" si="4"/>
        <v>0</v>
      </c>
      <c r="Z25" s="23">
        <f t="shared" si="5"/>
        <v>0</v>
      </c>
      <c r="AB25" s="12"/>
    </row>
    <row r="26" spans="1:30" s="25" customFormat="1" ht="45" customHeight="1" x14ac:dyDescent="0.2">
      <c r="A26" s="60"/>
      <c r="B26" s="45"/>
      <c r="C26" s="45"/>
      <c r="D26" s="41">
        <v>9</v>
      </c>
      <c r="E26" s="117" t="s">
        <v>15</v>
      </c>
      <c r="F26" s="118"/>
      <c r="G26" s="91">
        <v>0</v>
      </c>
      <c r="H26" s="43"/>
      <c r="I26" s="73"/>
      <c r="J26" s="73"/>
      <c r="K26" s="51">
        <f t="shared" si="0"/>
        <v>0</v>
      </c>
      <c r="L26" s="91">
        <v>0</v>
      </c>
      <c r="M26" s="43"/>
      <c r="N26" s="73"/>
      <c r="O26" s="73"/>
      <c r="P26" s="51">
        <f t="shared" si="1"/>
        <v>0</v>
      </c>
      <c r="Q26" s="91">
        <v>0</v>
      </c>
      <c r="R26" s="43"/>
      <c r="S26" s="73"/>
      <c r="T26" s="73"/>
      <c r="U26" s="51">
        <f t="shared" si="2"/>
        <v>0</v>
      </c>
      <c r="V26" s="102">
        <f t="shared" si="3"/>
        <v>0</v>
      </c>
      <c r="W26" s="24">
        <f t="shared" si="6"/>
        <v>0</v>
      </c>
      <c r="X26" s="24">
        <v>0</v>
      </c>
      <c r="Y26" s="23">
        <f t="shared" si="4"/>
        <v>0</v>
      </c>
      <c r="Z26" s="23">
        <f t="shared" si="5"/>
        <v>0</v>
      </c>
      <c r="AB26" s="12"/>
    </row>
    <row r="27" spans="1:30" s="25" customFormat="1" ht="36" customHeight="1" x14ac:dyDescent="0.25">
      <c r="A27" s="60"/>
      <c r="B27" s="45"/>
      <c r="C27" s="45"/>
      <c r="D27" s="41">
        <v>10</v>
      </c>
      <c r="E27" s="117" t="s">
        <v>16</v>
      </c>
      <c r="F27" s="118"/>
      <c r="G27" s="91">
        <v>0</v>
      </c>
      <c r="H27" s="43"/>
      <c r="I27" s="73"/>
      <c r="J27" s="73"/>
      <c r="K27" s="51">
        <f t="shared" si="0"/>
        <v>0</v>
      </c>
      <c r="L27" s="91">
        <v>0</v>
      </c>
      <c r="M27" s="43"/>
      <c r="N27" s="73"/>
      <c r="O27" s="73"/>
      <c r="P27" s="51">
        <f t="shared" si="1"/>
        <v>0</v>
      </c>
      <c r="Q27" s="91">
        <v>47790000</v>
      </c>
      <c r="R27" s="43"/>
      <c r="S27" s="73">
        <v>47790000</v>
      </c>
      <c r="T27" s="73"/>
      <c r="U27" s="51">
        <f t="shared" si="2"/>
        <v>47790000</v>
      </c>
      <c r="V27" s="102">
        <f t="shared" si="3"/>
        <v>47790000</v>
      </c>
      <c r="W27" s="24">
        <f t="shared" si="6"/>
        <v>0</v>
      </c>
      <c r="X27" s="24">
        <v>47790000</v>
      </c>
      <c r="Y27" s="23">
        <f t="shared" si="4"/>
        <v>0</v>
      </c>
      <c r="Z27" s="23">
        <f t="shared" si="5"/>
        <v>47790000</v>
      </c>
      <c r="AB27" s="13"/>
    </row>
    <row r="28" spans="1:30" s="25" customFormat="1" ht="13.8" x14ac:dyDescent="0.2">
      <c r="A28" s="60"/>
      <c r="B28" s="45"/>
      <c r="C28" s="45"/>
      <c r="D28" s="41">
        <v>11</v>
      </c>
      <c r="E28" s="40" t="s">
        <v>17</v>
      </c>
      <c r="F28" s="81"/>
      <c r="G28" s="93">
        <v>0</v>
      </c>
      <c r="H28" s="43"/>
      <c r="I28" s="73"/>
      <c r="J28" s="73"/>
      <c r="K28" s="51">
        <f t="shared" si="0"/>
        <v>0</v>
      </c>
      <c r="L28" s="93">
        <v>0</v>
      </c>
      <c r="M28" s="46"/>
      <c r="N28" s="78"/>
      <c r="O28" s="78"/>
      <c r="P28" s="51">
        <f t="shared" si="1"/>
        <v>0</v>
      </c>
      <c r="Q28" s="93">
        <v>20000000</v>
      </c>
      <c r="R28" s="46">
        <f>R30</f>
        <v>28824389</v>
      </c>
      <c r="S28" s="78">
        <v>48824389</v>
      </c>
      <c r="T28" s="78"/>
      <c r="U28" s="51">
        <f t="shared" si="2"/>
        <v>48824389</v>
      </c>
      <c r="V28" s="102">
        <f t="shared" si="3"/>
        <v>20000000</v>
      </c>
      <c r="W28" s="24">
        <f t="shared" si="6"/>
        <v>28824389</v>
      </c>
      <c r="X28" s="24">
        <v>48824389</v>
      </c>
      <c r="Y28" s="23">
        <f t="shared" si="4"/>
        <v>0</v>
      </c>
      <c r="Z28" s="23">
        <f t="shared" si="5"/>
        <v>48824389</v>
      </c>
      <c r="AB28" s="12"/>
    </row>
    <row r="29" spans="1:30" s="25" customFormat="1" ht="15" customHeight="1" x14ac:dyDescent="0.2">
      <c r="A29" s="60"/>
      <c r="B29" s="45"/>
      <c r="C29" s="45"/>
      <c r="D29" s="47"/>
      <c r="E29" s="48" t="s">
        <v>18</v>
      </c>
      <c r="F29" s="82" t="s">
        <v>46</v>
      </c>
      <c r="G29" s="91">
        <v>0</v>
      </c>
      <c r="H29" s="43"/>
      <c r="I29" s="73"/>
      <c r="J29" s="73"/>
      <c r="K29" s="51">
        <f t="shared" si="0"/>
        <v>0</v>
      </c>
      <c r="L29" s="91">
        <v>0</v>
      </c>
      <c r="M29" s="43"/>
      <c r="N29" s="73"/>
      <c r="O29" s="73"/>
      <c r="P29" s="51">
        <f t="shared" si="1"/>
        <v>0</v>
      </c>
      <c r="Q29" s="91">
        <v>10000000</v>
      </c>
      <c r="R29" s="43"/>
      <c r="S29" s="73"/>
      <c r="T29" s="73">
        <v>132212</v>
      </c>
      <c r="U29" s="51">
        <f t="shared" si="2"/>
        <v>132212</v>
      </c>
      <c r="V29" s="102">
        <f t="shared" si="3"/>
        <v>10000000</v>
      </c>
      <c r="W29" s="24">
        <f t="shared" si="6"/>
        <v>0</v>
      </c>
      <c r="X29" s="24">
        <v>10000000</v>
      </c>
      <c r="Y29" s="23">
        <f t="shared" si="4"/>
        <v>132212</v>
      </c>
      <c r="Z29" s="23">
        <f t="shared" si="5"/>
        <v>10132212</v>
      </c>
      <c r="AB29" s="12"/>
    </row>
    <row r="30" spans="1:30" s="25" customFormat="1" ht="15" customHeight="1" x14ac:dyDescent="0.2">
      <c r="A30" s="60"/>
      <c r="B30" s="45"/>
      <c r="C30" s="45"/>
      <c r="D30" s="47"/>
      <c r="E30" s="48" t="s">
        <v>18</v>
      </c>
      <c r="F30" s="83" t="s">
        <v>45</v>
      </c>
      <c r="G30" s="91">
        <v>0</v>
      </c>
      <c r="H30" s="43"/>
      <c r="I30" s="73"/>
      <c r="J30" s="73"/>
      <c r="K30" s="51">
        <f t="shared" si="0"/>
        <v>0</v>
      </c>
      <c r="L30" s="91">
        <v>0</v>
      </c>
      <c r="M30" s="43"/>
      <c r="N30" s="73"/>
      <c r="O30" s="73"/>
      <c r="P30" s="51">
        <f t="shared" si="1"/>
        <v>0</v>
      </c>
      <c r="Q30" s="91">
        <v>10000000</v>
      </c>
      <c r="R30" s="43">
        <v>28824389</v>
      </c>
      <c r="S30" s="73">
        <v>38824389</v>
      </c>
      <c r="T30" s="73"/>
      <c r="U30" s="51">
        <f t="shared" si="2"/>
        <v>38824389</v>
      </c>
      <c r="V30" s="102">
        <f t="shared" si="3"/>
        <v>10000000</v>
      </c>
      <c r="W30" s="24">
        <f t="shared" si="6"/>
        <v>28824389</v>
      </c>
      <c r="X30" s="24">
        <v>38824389</v>
      </c>
      <c r="Y30" s="23">
        <f t="shared" si="4"/>
        <v>0</v>
      </c>
      <c r="Z30" s="23">
        <f t="shared" si="5"/>
        <v>38824389</v>
      </c>
      <c r="AB30" s="12"/>
    </row>
    <row r="31" spans="1:30" s="25" customFormat="1" ht="15" customHeight="1" x14ac:dyDescent="0.2">
      <c r="A31" s="17"/>
      <c r="B31" s="37">
        <v>2</v>
      </c>
      <c r="C31" s="119" t="s">
        <v>19</v>
      </c>
      <c r="D31" s="119"/>
      <c r="E31" s="119"/>
      <c r="F31" s="120"/>
      <c r="G31" s="90">
        <f>G32+G33+G34</f>
        <v>20007802</v>
      </c>
      <c r="H31" s="39"/>
      <c r="I31" s="39">
        <v>20007802</v>
      </c>
      <c r="J31" s="39">
        <v>1579000</v>
      </c>
      <c r="K31" s="51">
        <f t="shared" si="0"/>
        <v>21586802</v>
      </c>
      <c r="L31" s="90">
        <f t="shared" ref="L31" si="7">L32+L33+L34</f>
        <v>8093075</v>
      </c>
      <c r="M31" s="39"/>
      <c r="N31" s="39">
        <v>8093075</v>
      </c>
      <c r="O31" s="39"/>
      <c r="P31" s="51">
        <f t="shared" si="1"/>
        <v>8093075</v>
      </c>
      <c r="Q31" s="90">
        <f>Q32+Q33+Q34</f>
        <v>451229298</v>
      </c>
      <c r="R31" s="39">
        <f>R32</f>
        <v>54379166</v>
      </c>
      <c r="S31" s="72">
        <v>505608464</v>
      </c>
      <c r="T31" s="72">
        <v>698786717</v>
      </c>
      <c r="U31" s="51">
        <f t="shared" si="2"/>
        <v>1204395181</v>
      </c>
      <c r="V31" s="79">
        <f t="shared" si="3"/>
        <v>479330175</v>
      </c>
      <c r="W31" s="24">
        <f t="shared" si="6"/>
        <v>54379166</v>
      </c>
      <c r="X31" s="24">
        <v>533709341</v>
      </c>
      <c r="Y31" s="23">
        <f t="shared" si="4"/>
        <v>700365717</v>
      </c>
      <c r="Z31" s="23">
        <f t="shared" si="5"/>
        <v>1234075058</v>
      </c>
      <c r="AB31" s="12"/>
    </row>
    <row r="32" spans="1:30" s="25" customFormat="1" ht="13.8" x14ac:dyDescent="0.2">
      <c r="A32" s="17"/>
      <c r="B32" s="36"/>
      <c r="C32" s="37">
        <v>1</v>
      </c>
      <c r="D32" s="20" t="s">
        <v>20</v>
      </c>
      <c r="E32" s="38"/>
      <c r="F32" s="80"/>
      <c r="G32" s="90">
        <v>20007802</v>
      </c>
      <c r="H32" s="39"/>
      <c r="I32" s="72">
        <v>20007802</v>
      </c>
      <c r="J32" s="72">
        <v>1579000</v>
      </c>
      <c r="K32" s="51">
        <f t="shared" si="0"/>
        <v>21586802</v>
      </c>
      <c r="L32" s="90">
        <v>8093075</v>
      </c>
      <c r="M32" s="39"/>
      <c r="N32" s="39">
        <v>8093075</v>
      </c>
      <c r="O32" s="39"/>
      <c r="P32" s="51">
        <f t="shared" si="1"/>
        <v>8093075</v>
      </c>
      <c r="Q32" s="90">
        <v>263152658</v>
      </c>
      <c r="R32" s="39">
        <v>54379166</v>
      </c>
      <c r="S32" s="72">
        <v>317531824</v>
      </c>
      <c r="T32" s="72">
        <v>15572335</v>
      </c>
      <c r="U32" s="51">
        <f t="shared" si="2"/>
        <v>333104159</v>
      </c>
      <c r="V32" s="79">
        <f t="shared" si="3"/>
        <v>291253535</v>
      </c>
      <c r="W32" s="24">
        <f t="shared" si="6"/>
        <v>54379166</v>
      </c>
      <c r="X32" s="24">
        <v>345632701</v>
      </c>
      <c r="Y32" s="23">
        <f t="shared" si="4"/>
        <v>17151335</v>
      </c>
      <c r="Z32" s="23">
        <f t="shared" si="5"/>
        <v>362784036</v>
      </c>
      <c r="AB32" s="12"/>
    </row>
    <row r="33" spans="1:28" s="25" customFormat="1" ht="15" customHeight="1" x14ac:dyDescent="0.2">
      <c r="A33" s="17"/>
      <c r="B33" s="36"/>
      <c r="C33" s="37">
        <v>2</v>
      </c>
      <c r="D33" s="20" t="s">
        <v>21</v>
      </c>
      <c r="E33" s="38"/>
      <c r="F33" s="80"/>
      <c r="G33" s="90">
        <v>0</v>
      </c>
      <c r="H33" s="39"/>
      <c r="I33" s="72"/>
      <c r="J33" s="72"/>
      <c r="K33" s="51">
        <f t="shared" si="0"/>
        <v>0</v>
      </c>
      <c r="L33" s="90">
        <v>0</v>
      </c>
      <c r="M33" s="39"/>
      <c r="N33" s="72"/>
      <c r="O33" s="72"/>
      <c r="P33" s="51">
        <f t="shared" si="1"/>
        <v>0</v>
      </c>
      <c r="Q33" s="90">
        <v>186847055</v>
      </c>
      <c r="R33" s="39"/>
      <c r="S33" s="72">
        <v>186847055</v>
      </c>
      <c r="T33" s="72">
        <v>683214382</v>
      </c>
      <c r="U33" s="51">
        <f t="shared" si="2"/>
        <v>870061437</v>
      </c>
      <c r="V33" s="79">
        <f t="shared" si="3"/>
        <v>186847055</v>
      </c>
      <c r="W33" s="24">
        <f t="shared" si="6"/>
        <v>0</v>
      </c>
      <c r="X33" s="24">
        <v>186847055</v>
      </c>
      <c r="Y33" s="23">
        <f t="shared" si="4"/>
        <v>683214382</v>
      </c>
      <c r="Z33" s="23">
        <f t="shared" si="5"/>
        <v>870061437</v>
      </c>
      <c r="AB33" s="12"/>
    </row>
    <row r="34" spans="1:28" s="25" customFormat="1" ht="13.8" x14ac:dyDescent="0.2">
      <c r="A34" s="17"/>
      <c r="B34" s="36"/>
      <c r="C34" s="37">
        <v>3</v>
      </c>
      <c r="D34" s="20" t="s">
        <v>22</v>
      </c>
      <c r="E34" s="38"/>
      <c r="F34" s="80"/>
      <c r="G34" s="92">
        <f>G35+G36+G37+G38+G39+G40+G41+G42</f>
        <v>0</v>
      </c>
      <c r="H34" s="26"/>
      <c r="I34" s="74"/>
      <c r="J34" s="74"/>
      <c r="K34" s="51">
        <f t="shared" si="0"/>
        <v>0</v>
      </c>
      <c r="L34" s="92">
        <f>L35+L36+L37+L38+L39+L40+L41+L42</f>
        <v>0</v>
      </c>
      <c r="M34" s="26"/>
      <c r="N34" s="74"/>
      <c r="O34" s="74"/>
      <c r="P34" s="51">
        <f t="shared" si="1"/>
        <v>0</v>
      </c>
      <c r="Q34" s="92">
        <f>Q35+Q36+Q37+Q38+Q39+Q40+Q41+Q42</f>
        <v>1229585</v>
      </c>
      <c r="R34" s="26"/>
      <c r="S34" s="74">
        <v>1229585</v>
      </c>
      <c r="T34" s="74"/>
      <c r="U34" s="51">
        <f t="shared" si="2"/>
        <v>1229585</v>
      </c>
      <c r="V34" s="79">
        <f t="shared" si="3"/>
        <v>1229585</v>
      </c>
      <c r="W34" s="24">
        <f t="shared" si="6"/>
        <v>0</v>
      </c>
      <c r="X34" s="24">
        <v>1229585</v>
      </c>
      <c r="Y34" s="23">
        <f t="shared" si="4"/>
        <v>0</v>
      </c>
      <c r="Z34" s="23">
        <f t="shared" si="5"/>
        <v>1229585</v>
      </c>
    </row>
    <row r="35" spans="1:28" s="25" customFormat="1" ht="45" customHeight="1" x14ac:dyDescent="0.2">
      <c r="A35" s="60"/>
      <c r="B35" s="45"/>
      <c r="C35" s="45"/>
      <c r="D35" s="44">
        <v>1</v>
      </c>
      <c r="E35" s="121" t="s">
        <v>23</v>
      </c>
      <c r="F35" s="122"/>
      <c r="G35" s="91">
        <v>0</v>
      </c>
      <c r="H35" s="61"/>
      <c r="I35" s="75"/>
      <c r="J35" s="75"/>
      <c r="K35" s="51">
        <f t="shared" si="0"/>
        <v>0</v>
      </c>
      <c r="L35" s="91">
        <v>0</v>
      </c>
      <c r="M35" s="43"/>
      <c r="N35" s="73"/>
      <c r="O35" s="73"/>
      <c r="P35" s="51">
        <f t="shared" si="1"/>
        <v>0</v>
      </c>
      <c r="Q35" s="91">
        <v>0</v>
      </c>
      <c r="R35" s="43"/>
      <c r="S35" s="73"/>
      <c r="T35" s="73"/>
      <c r="U35" s="51">
        <f t="shared" si="2"/>
        <v>0</v>
      </c>
      <c r="V35" s="102">
        <f t="shared" si="3"/>
        <v>0</v>
      </c>
      <c r="W35" s="24">
        <f t="shared" si="6"/>
        <v>0</v>
      </c>
      <c r="X35" s="24">
        <v>0</v>
      </c>
      <c r="Y35" s="23">
        <f t="shared" si="4"/>
        <v>0</v>
      </c>
      <c r="Z35" s="23">
        <f t="shared" si="5"/>
        <v>0</v>
      </c>
    </row>
    <row r="36" spans="1:28" s="25" customFormat="1" ht="45" customHeight="1" x14ac:dyDescent="0.2">
      <c r="A36" s="60"/>
      <c r="B36" s="45"/>
      <c r="C36" s="45"/>
      <c r="D36" s="44">
        <v>2</v>
      </c>
      <c r="E36" s="121" t="s">
        <v>24</v>
      </c>
      <c r="F36" s="122"/>
      <c r="G36" s="91">
        <v>0</v>
      </c>
      <c r="H36" s="61"/>
      <c r="I36" s="75"/>
      <c r="J36" s="75"/>
      <c r="K36" s="51">
        <f t="shared" si="0"/>
        <v>0</v>
      </c>
      <c r="L36" s="91">
        <v>0</v>
      </c>
      <c r="M36" s="43"/>
      <c r="N36" s="73"/>
      <c r="O36" s="73"/>
      <c r="P36" s="51">
        <f t="shared" si="1"/>
        <v>0</v>
      </c>
      <c r="Q36" s="91">
        <v>0</v>
      </c>
      <c r="R36" s="43"/>
      <c r="S36" s="73"/>
      <c r="T36" s="73"/>
      <c r="U36" s="51">
        <f t="shared" si="2"/>
        <v>0</v>
      </c>
      <c r="V36" s="102">
        <f t="shared" si="3"/>
        <v>0</v>
      </c>
      <c r="W36" s="24">
        <f t="shared" si="6"/>
        <v>0</v>
      </c>
      <c r="X36" s="24">
        <v>0</v>
      </c>
      <c r="Y36" s="23">
        <f t="shared" si="4"/>
        <v>0</v>
      </c>
      <c r="Z36" s="23">
        <f t="shared" si="5"/>
        <v>0</v>
      </c>
    </row>
    <row r="37" spans="1:28" s="25" customFormat="1" ht="45" customHeight="1" x14ac:dyDescent="0.2">
      <c r="A37" s="60"/>
      <c r="B37" s="45"/>
      <c r="C37" s="45"/>
      <c r="D37" s="44">
        <v>3</v>
      </c>
      <c r="E37" s="121" t="s">
        <v>25</v>
      </c>
      <c r="F37" s="122"/>
      <c r="G37" s="91">
        <v>0</v>
      </c>
      <c r="H37" s="61"/>
      <c r="I37" s="75"/>
      <c r="J37" s="75"/>
      <c r="K37" s="51">
        <f t="shared" si="0"/>
        <v>0</v>
      </c>
      <c r="L37" s="91">
        <v>0</v>
      </c>
      <c r="M37" s="43"/>
      <c r="N37" s="73"/>
      <c r="O37" s="73"/>
      <c r="P37" s="51">
        <f t="shared" si="1"/>
        <v>0</v>
      </c>
      <c r="Q37" s="91">
        <v>0</v>
      </c>
      <c r="R37" s="43"/>
      <c r="S37" s="73"/>
      <c r="T37" s="73"/>
      <c r="U37" s="51">
        <f t="shared" si="2"/>
        <v>0</v>
      </c>
      <c r="V37" s="102">
        <f t="shared" si="3"/>
        <v>0</v>
      </c>
      <c r="W37" s="24">
        <f t="shared" si="6"/>
        <v>0</v>
      </c>
      <c r="X37" s="24">
        <v>0</v>
      </c>
      <c r="Y37" s="23">
        <f t="shared" si="4"/>
        <v>0</v>
      </c>
      <c r="Z37" s="23">
        <f t="shared" si="5"/>
        <v>0</v>
      </c>
    </row>
    <row r="38" spans="1:28" s="25" customFormat="1" ht="45" customHeight="1" x14ac:dyDescent="0.2">
      <c r="A38" s="60"/>
      <c r="B38" s="45"/>
      <c r="C38" s="45"/>
      <c r="D38" s="44">
        <v>4</v>
      </c>
      <c r="E38" s="121" t="s">
        <v>26</v>
      </c>
      <c r="F38" s="122"/>
      <c r="G38" s="91">
        <v>0</v>
      </c>
      <c r="H38" s="61"/>
      <c r="I38" s="75"/>
      <c r="J38" s="75"/>
      <c r="K38" s="51">
        <f t="shared" si="0"/>
        <v>0</v>
      </c>
      <c r="L38" s="91">
        <v>0</v>
      </c>
      <c r="M38" s="43"/>
      <c r="N38" s="73"/>
      <c r="O38" s="73"/>
      <c r="P38" s="51">
        <f t="shared" si="1"/>
        <v>0</v>
      </c>
      <c r="Q38" s="91">
        <v>1129585</v>
      </c>
      <c r="R38" s="43"/>
      <c r="S38" s="73"/>
      <c r="T38" s="73"/>
      <c r="U38" s="51">
        <f t="shared" si="2"/>
        <v>0</v>
      </c>
      <c r="V38" s="102">
        <f t="shared" si="3"/>
        <v>1129585</v>
      </c>
      <c r="W38" s="24">
        <f t="shared" si="6"/>
        <v>0</v>
      </c>
      <c r="X38" s="24">
        <v>1129585</v>
      </c>
      <c r="Y38" s="23">
        <f t="shared" si="4"/>
        <v>0</v>
      </c>
      <c r="Z38" s="23">
        <f t="shared" si="5"/>
        <v>1129585</v>
      </c>
    </row>
    <row r="39" spans="1:28" s="25" customFormat="1" ht="45" customHeight="1" x14ac:dyDescent="0.2">
      <c r="A39" s="60"/>
      <c r="B39" s="45"/>
      <c r="C39" s="45"/>
      <c r="D39" s="44">
        <v>5</v>
      </c>
      <c r="E39" s="121" t="s">
        <v>27</v>
      </c>
      <c r="F39" s="122"/>
      <c r="G39" s="91">
        <v>0</v>
      </c>
      <c r="H39" s="61"/>
      <c r="I39" s="75"/>
      <c r="J39" s="75"/>
      <c r="K39" s="51">
        <f t="shared" si="0"/>
        <v>0</v>
      </c>
      <c r="L39" s="91">
        <v>0</v>
      </c>
      <c r="M39" s="43"/>
      <c r="N39" s="73"/>
      <c r="O39" s="73"/>
      <c r="P39" s="51">
        <f t="shared" si="1"/>
        <v>0</v>
      </c>
      <c r="Q39" s="91">
        <v>0</v>
      </c>
      <c r="R39" s="43"/>
      <c r="S39" s="73"/>
      <c r="T39" s="73"/>
      <c r="U39" s="51">
        <f t="shared" si="2"/>
        <v>0</v>
      </c>
      <c r="V39" s="102">
        <f t="shared" si="3"/>
        <v>0</v>
      </c>
      <c r="W39" s="24">
        <f t="shared" si="6"/>
        <v>0</v>
      </c>
      <c r="X39" s="24">
        <v>0</v>
      </c>
      <c r="Y39" s="23">
        <f t="shared" si="4"/>
        <v>0</v>
      </c>
      <c r="Z39" s="23">
        <f t="shared" si="5"/>
        <v>0</v>
      </c>
    </row>
    <row r="40" spans="1:28" s="49" customFormat="1" ht="45" customHeight="1" x14ac:dyDescent="0.25">
      <c r="A40" s="60"/>
      <c r="B40" s="45"/>
      <c r="C40" s="45"/>
      <c r="D40" s="44">
        <v>6</v>
      </c>
      <c r="E40" s="121" t="s">
        <v>28</v>
      </c>
      <c r="F40" s="122"/>
      <c r="G40" s="91">
        <v>0</v>
      </c>
      <c r="H40" s="61"/>
      <c r="I40" s="75"/>
      <c r="J40" s="75"/>
      <c r="K40" s="51">
        <f t="shared" si="0"/>
        <v>0</v>
      </c>
      <c r="L40" s="91">
        <v>0</v>
      </c>
      <c r="M40" s="43"/>
      <c r="N40" s="73"/>
      <c r="O40" s="73"/>
      <c r="P40" s="51">
        <f t="shared" si="1"/>
        <v>0</v>
      </c>
      <c r="Q40" s="91">
        <v>0</v>
      </c>
      <c r="R40" s="43"/>
      <c r="S40" s="73"/>
      <c r="T40" s="73"/>
      <c r="U40" s="51">
        <f t="shared" si="2"/>
        <v>0</v>
      </c>
      <c r="V40" s="102">
        <f t="shared" si="3"/>
        <v>0</v>
      </c>
      <c r="W40" s="24">
        <f t="shared" si="6"/>
        <v>0</v>
      </c>
      <c r="X40" s="24">
        <v>0</v>
      </c>
      <c r="Y40" s="23">
        <f t="shared" si="4"/>
        <v>0</v>
      </c>
      <c r="Z40" s="23">
        <f t="shared" si="5"/>
        <v>0</v>
      </c>
    </row>
    <row r="41" spans="1:28" s="25" customFormat="1" ht="13.8" x14ac:dyDescent="0.2">
      <c r="A41" s="60"/>
      <c r="B41" s="45"/>
      <c r="C41" s="45"/>
      <c r="D41" s="44">
        <v>7</v>
      </c>
      <c r="E41" s="117" t="s">
        <v>29</v>
      </c>
      <c r="F41" s="118"/>
      <c r="G41" s="91">
        <v>0</v>
      </c>
      <c r="H41" s="61"/>
      <c r="I41" s="75"/>
      <c r="J41" s="75"/>
      <c r="K41" s="51">
        <f t="shared" si="0"/>
        <v>0</v>
      </c>
      <c r="L41" s="91">
        <v>0</v>
      </c>
      <c r="M41" s="43"/>
      <c r="N41" s="73"/>
      <c r="O41" s="73"/>
      <c r="P41" s="51">
        <f t="shared" si="1"/>
        <v>0</v>
      </c>
      <c r="Q41" s="91">
        <v>100000</v>
      </c>
      <c r="R41" s="43"/>
      <c r="S41" s="73"/>
      <c r="T41" s="73"/>
      <c r="U41" s="51">
        <f t="shared" si="2"/>
        <v>0</v>
      </c>
      <c r="V41" s="102">
        <f t="shared" si="3"/>
        <v>100000</v>
      </c>
      <c r="W41" s="24">
        <f t="shared" si="6"/>
        <v>0</v>
      </c>
      <c r="X41" s="24">
        <v>100000</v>
      </c>
      <c r="Y41" s="23">
        <f t="shared" si="4"/>
        <v>0</v>
      </c>
      <c r="Z41" s="23">
        <f t="shared" si="5"/>
        <v>100000</v>
      </c>
    </row>
    <row r="42" spans="1:28" s="25" customFormat="1" ht="45" customHeight="1" thickBot="1" x14ac:dyDescent="0.25">
      <c r="A42" s="62"/>
      <c r="B42" s="53"/>
      <c r="C42" s="53"/>
      <c r="D42" s="54">
        <v>8</v>
      </c>
      <c r="E42" s="125" t="s">
        <v>30</v>
      </c>
      <c r="F42" s="126"/>
      <c r="G42" s="94">
        <v>0</v>
      </c>
      <c r="H42" s="63"/>
      <c r="I42" s="63"/>
      <c r="J42" s="63"/>
      <c r="K42" s="51">
        <f t="shared" si="0"/>
        <v>0</v>
      </c>
      <c r="L42" s="94">
        <v>0</v>
      </c>
      <c r="M42" s="55"/>
      <c r="N42" s="55"/>
      <c r="O42" s="55"/>
      <c r="P42" s="51">
        <f t="shared" si="1"/>
        <v>0</v>
      </c>
      <c r="Q42" s="94">
        <v>0</v>
      </c>
      <c r="R42" s="55"/>
      <c r="S42" s="55"/>
      <c r="T42" s="55"/>
      <c r="U42" s="51">
        <f t="shared" si="2"/>
        <v>0</v>
      </c>
      <c r="V42" s="103">
        <f t="shared" si="3"/>
        <v>0</v>
      </c>
      <c r="W42" s="24">
        <f t="shared" si="6"/>
        <v>0</v>
      </c>
      <c r="X42" s="24">
        <v>0</v>
      </c>
      <c r="Y42" s="23">
        <f t="shared" si="4"/>
        <v>0</v>
      </c>
      <c r="Z42" s="23">
        <f t="shared" si="5"/>
        <v>0</v>
      </c>
    </row>
    <row r="43" spans="1:28" s="25" customFormat="1" ht="14.4" thickBot="1" x14ac:dyDescent="0.25">
      <c r="A43" s="127" t="s">
        <v>31</v>
      </c>
      <c r="B43" s="128"/>
      <c r="C43" s="128"/>
      <c r="D43" s="128"/>
      <c r="E43" s="129"/>
      <c r="F43" s="130"/>
      <c r="G43" s="95">
        <f t="shared" ref="G43:R43" si="8">G11+G31</f>
        <v>1030137170</v>
      </c>
      <c r="H43" s="59">
        <f t="shared" si="8"/>
        <v>76526711</v>
      </c>
      <c r="I43" s="59">
        <v>1106663881</v>
      </c>
      <c r="J43" s="59">
        <v>1579000</v>
      </c>
      <c r="K43" s="51">
        <f t="shared" si="0"/>
        <v>1108242881</v>
      </c>
      <c r="L43" s="95">
        <f t="shared" si="8"/>
        <v>336659335</v>
      </c>
      <c r="M43" s="59">
        <f t="shared" si="8"/>
        <v>14872316</v>
      </c>
      <c r="N43" s="59">
        <v>351531651</v>
      </c>
      <c r="O43" s="59">
        <v>17611730</v>
      </c>
      <c r="P43" s="51">
        <f t="shared" si="1"/>
        <v>369143381</v>
      </c>
      <c r="Q43" s="95">
        <f t="shared" si="8"/>
        <v>1303030985</v>
      </c>
      <c r="R43" s="59">
        <f t="shared" si="8"/>
        <v>91081865</v>
      </c>
      <c r="S43" s="59">
        <v>1394112850</v>
      </c>
      <c r="T43" s="59">
        <v>818961510</v>
      </c>
      <c r="U43" s="51">
        <f t="shared" si="2"/>
        <v>2213074360</v>
      </c>
      <c r="V43" s="104">
        <f t="shared" si="3"/>
        <v>2669827490</v>
      </c>
      <c r="W43" s="24">
        <f t="shared" si="6"/>
        <v>182480892</v>
      </c>
      <c r="X43" s="24">
        <v>2852308382</v>
      </c>
      <c r="Y43" s="23">
        <f t="shared" si="4"/>
        <v>838152240</v>
      </c>
      <c r="Z43" s="23">
        <f t="shared" si="5"/>
        <v>3690460622</v>
      </c>
    </row>
    <row r="44" spans="1:28" s="25" customFormat="1" ht="14.4" x14ac:dyDescent="0.2">
      <c r="A44" s="56"/>
      <c r="B44" s="57">
        <v>3</v>
      </c>
      <c r="C44" s="131" t="s">
        <v>32</v>
      </c>
      <c r="D44" s="131"/>
      <c r="E44" s="131"/>
      <c r="F44" s="132"/>
      <c r="G44" s="96">
        <f>G45+G54+G55</f>
        <v>0</v>
      </c>
      <c r="H44" s="52"/>
      <c r="I44" s="52"/>
      <c r="J44" s="52"/>
      <c r="K44" s="51">
        <f t="shared" si="0"/>
        <v>0</v>
      </c>
      <c r="L44" s="96">
        <f>L45+L54+L55</f>
        <v>0</v>
      </c>
      <c r="M44" s="52"/>
      <c r="N44" s="52"/>
      <c r="O44" s="52"/>
      <c r="P44" s="51">
        <f t="shared" si="1"/>
        <v>0</v>
      </c>
      <c r="Q44" s="96">
        <f>Q45+Q54+Q55</f>
        <v>1112494104</v>
      </c>
      <c r="R44" s="52"/>
      <c r="S44" s="52">
        <v>1112494104</v>
      </c>
      <c r="T44" s="52">
        <v>1579000</v>
      </c>
      <c r="U44" s="51">
        <f t="shared" si="2"/>
        <v>1114073104</v>
      </c>
      <c r="V44" s="79">
        <f t="shared" si="3"/>
        <v>1112494104</v>
      </c>
      <c r="W44" s="24">
        <f t="shared" si="6"/>
        <v>0</v>
      </c>
      <c r="X44" s="24">
        <v>1112494104</v>
      </c>
      <c r="Y44" s="23">
        <f t="shared" si="4"/>
        <v>1579000</v>
      </c>
      <c r="Z44" s="23">
        <f t="shared" si="5"/>
        <v>1114073104</v>
      </c>
    </row>
    <row r="45" spans="1:28" s="25" customFormat="1" ht="13.8" x14ac:dyDescent="0.2">
      <c r="A45" s="17"/>
      <c r="B45" s="18"/>
      <c r="C45" s="38">
        <v>1</v>
      </c>
      <c r="D45" s="20" t="s">
        <v>33</v>
      </c>
      <c r="E45" s="21"/>
      <c r="F45" s="84"/>
      <c r="G45" s="97">
        <f>G46+G50+G51+G52+G53</f>
        <v>0</v>
      </c>
      <c r="H45" s="22"/>
      <c r="I45" s="76"/>
      <c r="J45" s="76"/>
      <c r="K45" s="51">
        <f t="shared" si="0"/>
        <v>0</v>
      </c>
      <c r="L45" s="97">
        <f>L46+L50+L51+L52+L53</f>
        <v>0</v>
      </c>
      <c r="M45" s="22"/>
      <c r="N45" s="76"/>
      <c r="O45" s="76"/>
      <c r="P45" s="51">
        <f t="shared" si="1"/>
        <v>0</v>
      </c>
      <c r="Q45" s="97">
        <f>Q46+Q50+Q51+Q52+Q53</f>
        <v>1112494104</v>
      </c>
      <c r="R45" s="22"/>
      <c r="S45" s="76">
        <v>1112494104</v>
      </c>
      <c r="T45" s="76">
        <v>1579000</v>
      </c>
      <c r="U45" s="51">
        <f t="shared" si="2"/>
        <v>1114073104</v>
      </c>
      <c r="V45" s="79">
        <f t="shared" si="3"/>
        <v>1112494104</v>
      </c>
      <c r="W45" s="24">
        <f t="shared" si="6"/>
        <v>0</v>
      </c>
      <c r="X45" s="24">
        <v>1112494104</v>
      </c>
      <c r="Y45" s="23">
        <f t="shared" si="4"/>
        <v>1579000</v>
      </c>
      <c r="Z45" s="23">
        <f t="shared" si="5"/>
        <v>1114073104</v>
      </c>
    </row>
    <row r="46" spans="1:28" s="25" customFormat="1" ht="13.8" x14ac:dyDescent="0.2">
      <c r="A46" s="60"/>
      <c r="B46" s="45"/>
      <c r="C46" s="45"/>
      <c r="D46" s="41">
        <v>1</v>
      </c>
      <c r="E46" s="40" t="s">
        <v>34</v>
      </c>
      <c r="F46" s="85"/>
      <c r="G46" s="98">
        <f>G47+G48+G49</f>
        <v>0</v>
      </c>
      <c r="H46" s="50"/>
      <c r="I46" s="77"/>
      <c r="J46" s="77"/>
      <c r="K46" s="51">
        <f t="shared" si="0"/>
        <v>0</v>
      </c>
      <c r="L46" s="98">
        <v>0</v>
      </c>
      <c r="M46" s="50"/>
      <c r="N46" s="77"/>
      <c r="O46" s="77"/>
      <c r="P46" s="51">
        <f t="shared" si="1"/>
        <v>0</v>
      </c>
      <c r="Q46" s="98">
        <f>Q47+Q48+Q49</f>
        <v>0</v>
      </c>
      <c r="R46" s="50"/>
      <c r="S46" s="77"/>
      <c r="T46" s="77"/>
      <c r="U46" s="51">
        <f t="shared" si="2"/>
        <v>0</v>
      </c>
      <c r="V46" s="102">
        <f t="shared" si="3"/>
        <v>0</v>
      </c>
      <c r="W46" s="24">
        <f t="shared" si="6"/>
        <v>0</v>
      </c>
      <c r="X46" s="24">
        <v>0</v>
      </c>
      <c r="Y46" s="23">
        <f t="shared" si="4"/>
        <v>0</v>
      </c>
      <c r="Z46" s="23">
        <f t="shared" si="5"/>
        <v>0</v>
      </c>
    </row>
    <row r="47" spans="1:28" s="25" customFormat="1" ht="30.75" customHeight="1" x14ac:dyDescent="0.2">
      <c r="A47" s="60"/>
      <c r="B47" s="45"/>
      <c r="C47" s="45"/>
      <c r="D47" s="47"/>
      <c r="E47" s="41">
        <v>1</v>
      </c>
      <c r="F47" s="83" t="s">
        <v>35</v>
      </c>
      <c r="G47" s="91">
        <v>0</v>
      </c>
      <c r="H47" s="50"/>
      <c r="I47" s="77"/>
      <c r="J47" s="77"/>
      <c r="K47" s="51">
        <f t="shared" si="0"/>
        <v>0</v>
      </c>
      <c r="L47" s="91">
        <v>0</v>
      </c>
      <c r="M47" s="43"/>
      <c r="N47" s="73"/>
      <c r="O47" s="73"/>
      <c r="P47" s="51">
        <f t="shared" si="1"/>
        <v>0</v>
      </c>
      <c r="Q47" s="91">
        <v>0</v>
      </c>
      <c r="R47" s="43"/>
      <c r="S47" s="73"/>
      <c r="T47" s="73"/>
      <c r="U47" s="51">
        <f t="shared" si="2"/>
        <v>0</v>
      </c>
      <c r="V47" s="102">
        <f t="shared" si="3"/>
        <v>0</v>
      </c>
      <c r="W47" s="24">
        <f t="shared" si="6"/>
        <v>0</v>
      </c>
      <c r="X47" s="24">
        <v>0</v>
      </c>
      <c r="Y47" s="23">
        <f t="shared" si="4"/>
        <v>0</v>
      </c>
      <c r="Z47" s="23">
        <f t="shared" si="5"/>
        <v>0</v>
      </c>
    </row>
    <row r="48" spans="1:28" s="25" customFormat="1" ht="60" customHeight="1" x14ac:dyDescent="0.2">
      <c r="A48" s="60"/>
      <c r="B48" s="45"/>
      <c r="C48" s="45"/>
      <c r="D48" s="47"/>
      <c r="E48" s="41">
        <v>2</v>
      </c>
      <c r="F48" s="83" t="s">
        <v>36</v>
      </c>
      <c r="G48" s="91">
        <v>0</v>
      </c>
      <c r="H48" s="50"/>
      <c r="I48" s="77"/>
      <c r="J48" s="77"/>
      <c r="K48" s="51">
        <f t="shared" si="0"/>
        <v>0</v>
      </c>
      <c r="L48" s="91">
        <v>0</v>
      </c>
      <c r="M48" s="43"/>
      <c r="N48" s="73"/>
      <c r="O48" s="73"/>
      <c r="P48" s="51">
        <f t="shared" si="1"/>
        <v>0</v>
      </c>
      <c r="Q48" s="91">
        <v>0</v>
      </c>
      <c r="R48" s="43"/>
      <c r="S48" s="73"/>
      <c r="T48" s="73"/>
      <c r="U48" s="51">
        <f t="shared" si="2"/>
        <v>0</v>
      </c>
      <c r="V48" s="102">
        <f t="shared" si="3"/>
        <v>0</v>
      </c>
      <c r="W48" s="24">
        <f t="shared" si="6"/>
        <v>0</v>
      </c>
      <c r="X48" s="24">
        <v>0</v>
      </c>
      <c r="Y48" s="23">
        <f t="shared" si="4"/>
        <v>0</v>
      </c>
      <c r="Z48" s="23">
        <f t="shared" si="5"/>
        <v>0</v>
      </c>
    </row>
    <row r="49" spans="1:27" s="25" customFormat="1" ht="30.75" customHeight="1" x14ac:dyDescent="0.2">
      <c r="A49" s="60"/>
      <c r="B49" s="45"/>
      <c r="C49" s="45"/>
      <c r="D49" s="47"/>
      <c r="E49" s="41">
        <v>3</v>
      </c>
      <c r="F49" s="86" t="s">
        <v>37</v>
      </c>
      <c r="G49" s="91">
        <v>0</v>
      </c>
      <c r="H49" s="50"/>
      <c r="I49" s="77"/>
      <c r="J49" s="77"/>
      <c r="K49" s="51">
        <f t="shared" si="0"/>
        <v>0</v>
      </c>
      <c r="L49" s="91">
        <v>0</v>
      </c>
      <c r="M49" s="43"/>
      <c r="N49" s="73"/>
      <c r="O49" s="73"/>
      <c r="P49" s="51">
        <f t="shared" si="1"/>
        <v>0</v>
      </c>
      <c r="Q49" s="91">
        <v>0</v>
      </c>
      <c r="R49" s="43"/>
      <c r="S49" s="73"/>
      <c r="T49" s="73"/>
      <c r="U49" s="51">
        <f t="shared" si="2"/>
        <v>0</v>
      </c>
      <c r="V49" s="102">
        <f t="shared" si="3"/>
        <v>0</v>
      </c>
      <c r="W49" s="24">
        <f t="shared" si="6"/>
        <v>0</v>
      </c>
      <c r="X49" s="24">
        <v>0</v>
      </c>
      <c r="Y49" s="23">
        <f t="shared" si="4"/>
        <v>0</v>
      </c>
      <c r="Z49" s="23">
        <f t="shared" si="5"/>
        <v>0</v>
      </c>
    </row>
    <row r="50" spans="1:27" s="25" customFormat="1" ht="13.8" x14ac:dyDescent="0.2">
      <c r="A50" s="60"/>
      <c r="B50" s="45"/>
      <c r="C50" s="45"/>
      <c r="D50" s="47">
        <v>2</v>
      </c>
      <c r="E50" s="40" t="s">
        <v>38</v>
      </c>
      <c r="F50" s="87"/>
      <c r="G50" s="98">
        <v>0</v>
      </c>
      <c r="H50" s="50"/>
      <c r="I50" s="77"/>
      <c r="J50" s="77"/>
      <c r="K50" s="51">
        <f t="shared" si="0"/>
        <v>0</v>
      </c>
      <c r="L50" s="98">
        <v>0</v>
      </c>
      <c r="M50" s="50"/>
      <c r="N50" s="77"/>
      <c r="O50" s="77"/>
      <c r="P50" s="51">
        <f t="shared" si="1"/>
        <v>0</v>
      </c>
      <c r="Q50" s="98">
        <v>0</v>
      </c>
      <c r="R50" s="50"/>
      <c r="S50" s="77"/>
      <c r="T50" s="77"/>
      <c r="U50" s="51">
        <f t="shared" si="2"/>
        <v>0</v>
      </c>
      <c r="V50" s="102">
        <f t="shared" si="3"/>
        <v>0</v>
      </c>
      <c r="W50" s="24">
        <f t="shared" si="6"/>
        <v>0</v>
      </c>
      <c r="X50" s="24">
        <v>0</v>
      </c>
      <c r="Y50" s="23">
        <f t="shared" si="4"/>
        <v>0</v>
      </c>
      <c r="Z50" s="23">
        <f t="shared" si="5"/>
        <v>0</v>
      </c>
    </row>
    <row r="51" spans="1:27" s="25" customFormat="1" ht="30.75" customHeight="1" x14ac:dyDescent="0.2">
      <c r="A51" s="60"/>
      <c r="B51" s="45"/>
      <c r="C51" s="45"/>
      <c r="D51" s="47">
        <v>3</v>
      </c>
      <c r="E51" s="117" t="s">
        <v>51</v>
      </c>
      <c r="F51" s="118"/>
      <c r="G51" s="98">
        <v>0</v>
      </c>
      <c r="H51" s="50"/>
      <c r="I51" s="77"/>
      <c r="J51" s="77"/>
      <c r="K51" s="51">
        <f t="shared" si="0"/>
        <v>0</v>
      </c>
      <c r="L51" s="98">
        <v>0</v>
      </c>
      <c r="M51" s="50"/>
      <c r="N51" s="77"/>
      <c r="O51" s="77"/>
      <c r="P51" s="51">
        <f t="shared" si="1"/>
        <v>0</v>
      </c>
      <c r="Q51" s="98">
        <v>1071024930</v>
      </c>
      <c r="R51" s="50"/>
      <c r="S51" s="77">
        <v>1071024930</v>
      </c>
      <c r="T51" s="77">
        <v>1579000</v>
      </c>
      <c r="U51" s="51">
        <f t="shared" si="2"/>
        <v>1072603930</v>
      </c>
      <c r="V51" s="102">
        <f t="shared" si="3"/>
        <v>1071024930</v>
      </c>
      <c r="W51" s="24">
        <f t="shared" si="6"/>
        <v>0</v>
      </c>
      <c r="X51" s="24">
        <v>1071024930</v>
      </c>
      <c r="Y51" s="23">
        <f t="shared" si="4"/>
        <v>1579000</v>
      </c>
      <c r="Z51" s="23">
        <f t="shared" si="5"/>
        <v>1072603930</v>
      </c>
    </row>
    <row r="52" spans="1:27" s="25" customFormat="1" ht="30.75" customHeight="1" x14ac:dyDescent="0.2">
      <c r="A52" s="60"/>
      <c r="B52" s="45"/>
      <c r="C52" s="45"/>
      <c r="D52" s="47">
        <v>4</v>
      </c>
      <c r="E52" s="123" t="s">
        <v>53</v>
      </c>
      <c r="F52" s="124"/>
      <c r="G52" s="98">
        <v>0</v>
      </c>
      <c r="H52" s="50"/>
      <c r="I52" s="77"/>
      <c r="J52" s="77"/>
      <c r="K52" s="51">
        <f t="shared" si="0"/>
        <v>0</v>
      </c>
      <c r="L52" s="98">
        <v>0</v>
      </c>
      <c r="M52" s="50"/>
      <c r="N52" s="77"/>
      <c r="O52" s="77"/>
      <c r="P52" s="51">
        <f t="shared" si="1"/>
        <v>0</v>
      </c>
      <c r="Q52" s="98">
        <v>41469174</v>
      </c>
      <c r="R52" s="50"/>
      <c r="S52" s="77">
        <v>41469174</v>
      </c>
      <c r="T52" s="77"/>
      <c r="U52" s="51">
        <f t="shared" si="2"/>
        <v>41469174</v>
      </c>
      <c r="V52" s="102">
        <f t="shared" si="3"/>
        <v>41469174</v>
      </c>
      <c r="W52" s="24">
        <f t="shared" si="6"/>
        <v>0</v>
      </c>
      <c r="X52" s="24">
        <v>41469174</v>
      </c>
      <c r="Y52" s="23">
        <f t="shared" si="4"/>
        <v>0</v>
      </c>
      <c r="Z52" s="23">
        <f t="shared" si="5"/>
        <v>41469174</v>
      </c>
    </row>
    <row r="53" spans="1:27" s="25" customFormat="1" ht="30" customHeight="1" x14ac:dyDescent="0.2">
      <c r="A53" s="60"/>
      <c r="B53" s="45"/>
      <c r="C53" s="45"/>
      <c r="D53" s="47">
        <v>5</v>
      </c>
      <c r="E53" s="117" t="s">
        <v>39</v>
      </c>
      <c r="F53" s="118"/>
      <c r="G53" s="98">
        <v>0</v>
      </c>
      <c r="H53" s="50"/>
      <c r="I53" s="77"/>
      <c r="J53" s="77"/>
      <c r="K53" s="51">
        <f t="shared" si="0"/>
        <v>0</v>
      </c>
      <c r="L53" s="98">
        <v>0</v>
      </c>
      <c r="M53" s="50"/>
      <c r="N53" s="77"/>
      <c r="O53" s="77"/>
      <c r="P53" s="51">
        <f t="shared" si="1"/>
        <v>0</v>
      </c>
      <c r="Q53" s="98">
        <v>0</v>
      </c>
      <c r="R53" s="50"/>
      <c r="S53" s="77"/>
      <c r="T53" s="77"/>
      <c r="U53" s="51">
        <f t="shared" si="2"/>
        <v>0</v>
      </c>
      <c r="V53" s="102">
        <f t="shared" si="3"/>
        <v>0</v>
      </c>
      <c r="W53" s="24">
        <f t="shared" si="6"/>
        <v>0</v>
      </c>
      <c r="X53" s="24">
        <v>0</v>
      </c>
      <c r="Y53" s="23">
        <f t="shared" si="4"/>
        <v>0</v>
      </c>
      <c r="Z53" s="23">
        <f t="shared" si="5"/>
        <v>0</v>
      </c>
    </row>
    <row r="54" spans="1:27" s="25" customFormat="1" ht="13.8" x14ac:dyDescent="0.2">
      <c r="A54" s="17"/>
      <c r="B54" s="18"/>
      <c r="C54" s="19">
        <v>2</v>
      </c>
      <c r="D54" s="20" t="s">
        <v>40</v>
      </c>
      <c r="E54" s="21"/>
      <c r="F54" s="84"/>
      <c r="G54" s="97">
        <v>0</v>
      </c>
      <c r="H54" s="22"/>
      <c r="I54" s="76"/>
      <c r="J54" s="76"/>
      <c r="K54" s="51">
        <f t="shared" si="0"/>
        <v>0</v>
      </c>
      <c r="L54" s="97">
        <v>0</v>
      </c>
      <c r="M54" s="22"/>
      <c r="N54" s="76"/>
      <c r="O54" s="76"/>
      <c r="P54" s="51">
        <f t="shared" si="1"/>
        <v>0</v>
      </c>
      <c r="Q54" s="97">
        <v>0</v>
      </c>
      <c r="R54" s="22"/>
      <c r="S54" s="76"/>
      <c r="T54" s="76"/>
      <c r="U54" s="51">
        <f t="shared" si="2"/>
        <v>0</v>
      </c>
      <c r="V54" s="79">
        <f t="shared" si="3"/>
        <v>0</v>
      </c>
      <c r="W54" s="24">
        <f t="shared" si="6"/>
        <v>0</v>
      </c>
      <c r="X54" s="24">
        <v>0</v>
      </c>
      <c r="Y54" s="23">
        <f t="shared" si="4"/>
        <v>0</v>
      </c>
      <c r="Z54" s="23">
        <f t="shared" si="5"/>
        <v>0</v>
      </c>
    </row>
    <row r="55" spans="1:27" s="25" customFormat="1" ht="30" customHeight="1" x14ac:dyDescent="0.2">
      <c r="A55" s="17"/>
      <c r="B55" s="18"/>
      <c r="C55" s="19">
        <v>3</v>
      </c>
      <c r="D55" s="106" t="s">
        <v>41</v>
      </c>
      <c r="E55" s="107"/>
      <c r="F55" s="108"/>
      <c r="G55" s="97">
        <v>0</v>
      </c>
      <c r="H55" s="22"/>
      <c r="I55" s="76"/>
      <c r="J55" s="76"/>
      <c r="K55" s="51">
        <f t="shared" si="0"/>
        <v>0</v>
      </c>
      <c r="L55" s="97">
        <v>0</v>
      </c>
      <c r="M55" s="22"/>
      <c r="N55" s="76"/>
      <c r="O55" s="76"/>
      <c r="P55" s="51">
        <f t="shared" si="1"/>
        <v>0</v>
      </c>
      <c r="Q55" s="97">
        <v>0</v>
      </c>
      <c r="R55" s="22"/>
      <c r="S55" s="76"/>
      <c r="T55" s="76"/>
      <c r="U55" s="51">
        <f t="shared" si="2"/>
        <v>0</v>
      </c>
      <c r="V55" s="79">
        <f t="shared" si="3"/>
        <v>0</v>
      </c>
      <c r="W55" s="24">
        <f t="shared" si="6"/>
        <v>0</v>
      </c>
      <c r="X55" s="24">
        <v>0</v>
      </c>
      <c r="Y55" s="23">
        <f t="shared" si="4"/>
        <v>0</v>
      </c>
      <c r="Z55" s="23">
        <f t="shared" si="5"/>
        <v>0</v>
      </c>
    </row>
    <row r="56" spans="1:27" s="25" customFormat="1" ht="13.8" x14ac:dyDescent="0.2">
      <c r="A56" s="109" t="s">
        <v>48</v>
      </c>
      <c r="B56" s="110"/>
      <c r="C56" s="110"/>
      <c r="D56" s="110"/>
      <c r="E56" s="110"/>
      <c r="F56" s="111"/>
      <c r="G56" s="92">
        <f t="shared" ref="G56:R56" si="9">G43+G44</f>
        <v>1030137170</v>
      </c>
      <c r="H56" s="26">
        <f t="shared" si="9"/>
        <v>76526711</v>
      </c>
      <c r="I56" s="26">
        <v>1106663881</v>
      </c>
      <c r="J56" s="26">
        <v>1579000</v>
      </c>
      <c r="K56" s="51">
        <f t="shared" si="0"/>
        <v>1108242881</v>
      </c>
      <c r="L56" s="92">
        <f t="shared" si="9"/>
        <v>336659335</v>
      </c>
      <c r="M56" s="26">
        <f t="shared" si="9"/>
        <v>14872316</v>
      </c>
      <c r="N56" s="26">
        <v>351531651</v>
      </c>
      <c r="O56" s="26">
        <v>17611730</v>
      </c>
      <c r="P56" s="51">
        <f t="shared" si="1"/>
        <v>369143381</v>
      </c>
      <c r="Q56" s="92">
        <f t="shared" si="9"/>
        <v>2415525089</v>
      </c>
      <c r="R56" s="26">
        <f t="shared" si="9"/>
        <v>91081865</v>
      </c>
      <c r="S56" s="26">
        <v>2506606954</v>
      </c>
      <c r="T56" s="26">
        <v>820540510</v>
      </c>
      <c r="U56" s="51">
        <f t="shared" si="2"/>
        <v>3327147464</v>
      </c>
      <c r="V56" s="79">
        <f t="shared" si="3"/>
        <v>3782321594</v>
      </c>
      <c r="W56" s="24">
        <f t="shared" si="6"/>
        <v>182480892</v>
      </c>
      <c r="X56" s="24">
        <v>3964802486</v>
      </c>
      <c r="Y56" s="23">
        <f t="shared" si="4"/>
        <v>839731240</v>
      </c>
      <c r="Z56" s="23">
        <f t="shared" si="5"/>
        <v>4804533726</v>
      </c>
    </row>
    <row r="57" spans="1:27" s="25" customFormat="1" ht="13.8" x14ac:dyDescent="0.2">
      <c r="A57" s="109" t="s">
        <v>47</v>
      </c>
      <c r="B57" s="112"/>
      <c r="C57" s="112"/>
      <c r="D57" s="112"/>
      <c r="E57" s="112"/>
      <c r="F57" s="113"/>
      <c r="G57" s="92">
        <v>0</v>
      </c>
      <c r="H57" s="26"/>
      <c r="I57" s="74"/>
      <c r="J57" s="74"/>
      <c r="K57" s="51">
        <f t="shared" si="0"/>
        <v>0</v>
      </c>
      <c r="L57" s="92">
        <v>0</v>
      </c>
      <c r="M57" s="26"/>
      <c r="N57" s="74"/>
      <c r="O57" s="74"/>
      <c r="P57" s="51">
        <f t="shared" si="1"/>
        <v>0</v>
      </c>
      <c r="Q57" s="92">
        <v>1071024930</v>
      </c>
      <c r="R57" s="26"/>
      <c r="S57" s="26">
        <v>1071024930</v>
      </c>
      <c r="T57" s="26">
        <v>1579000</v>
      </c>
      <c r="U57" s="51">
        <f t="shared" si="2"/>
        <v>1072603930</v>
      </c>
      <c r="V57" s="79">
        <f t="shared" si="3"/>
        <v>1071024930</v>
      </c>
      <c r="W57" s="24">
        <f t="shared" si="6"/>
        <v>0</v>
      </c>
      <c r="X57" s="24">
        <v>1071024930</v>
      </c>
      <c r="Y57" s="23">
        <f t="shared" si="4"/>
        <v>1579000</v>
      </c>
      <c r="Z57" s="23">
        <f t="shared" si="5"/>
        <v>1072603930</v>
      </c>
    </row>
    <row r="58" spans="1:27" s="25" customFormat="1" ht="14.4" thickBot="1" x14ac:dyDescent="0.25">
      <c r="A58" s="114" t="s">
        <v>49</v>
      </c>
      <c r="B58" s="115"/>
      <c r="C58" s="115"/>
      <c r="D58" s="115"/>
      <c r="E58" s="115"/>
      <c r="F58" s="116"/>
      <c r="G58" s="99">
        <f>G56-G57</f>
        <v>1030137170</v>
      </c>
      <c r="H58" s="27">
        <f>H56-H57</f>
        <v>76526711</v>
      </c>
      <c r="I58" s="27">
        <v>1106663881</v>
      </c>
      <c r="J58" s="27">
        <v>1579000</v>
      </c>
      <c r="K58" s="100">
        <f t="shared" si="0"/>
        <v>1108242881</v>
      </c>
      <c r="L58" s="99">
        <f>L56</f>
        <v>336659335</v>
      </c>
      <c r="M58" s="27">
        <f>M56</f>
        <v>14872316</v>
      </c>
      <c r="N58" s="27">
        <v>351531651</v>
      </c>
      <c r="O58" s="27">
        <v>17611730</v>
      </c>
      <c r="P58" s="51">
        <f t="shared" si="1"/>
        <v>369143381</v>
      </c>
      <c r="Q58" s="99">
        <f>Q56-Q57</f>
        <v>1344500159</v>
      </c>
      <c r="R58" s="27">
        <f>R56-R57</f>
        <v>91081865</v>
      </c>
      <c r="S58" s="27">
        <v>1435582024</v>
      </c>
      <c r="T58" s="27">
        <f>T56-T57</f>
        <v>818961510</v>
      </c>
      <c r="U58" s="51">
        <f t="shared" si="2"/>
        <v>2254543534</v>
      </c>
      <c r="V58" s="105">
        <f t="shared" si="3"/>
        <v>2711296664</v>
      </c>
      <c r="W58" s="24">
        <f t="shared" si="6"/>
        <v>182480892</v>
      </c>
      <c r="X58" s="24">
        <v>2893777556</v>
      </c>
      <c r="Y58" s="23">
        <f t="shared" si="4"/>
        <v>838152240</v>
      </c>
      <c r="Z58" s="23">
        <f t="shared" si="5"/>
        <v>3731929796</v>
      </c>
    </row>
    <row r="59" spans="1:27" x14ac:dyDescent="0.2"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67"/>
      <c r="W59" s="67"/>
      <c r="X59" s="67"/>
      <c r="Y59" s="67"/>
      <c r="Z59" s="67"/>
      <c r="AA59" s="16"/>
    </row>
    <row r="60" spans="1:27" x14ac:dyDescent="0.2">
      <c r="G60" s="14"/>
      <c r="H60" s="14"/>
      <c r="I60" s="14"/>
      <c r="J60" s="14"/>
    </row>
    <row r="61" spans="1:27" ht="13.2" x14ac:dyDescent="0.25">
      <c r="B61" s="162" t="s">
        <v>61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</row>
    <row r="62" spans="1:27" ht="13.2" x14ac:dyDescent="0.25">
      <c r="B62" s="162" t="s">
        <v>62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</row>
  </sheetData>
  <mergeCells count="62">
    <mergeCell ref="E15:F15"/>
    <mergeCell ref="E18:F18"/>
    <mergeCell ref="E20:F20"/>
    <mergeCell ref="H8:H9"/>
    <mergeCell ref="M8:M9"/>
    <mergeCell ref="D13:F13"/>
    <mergeCell ref="A8:F9"/>
    <mergeCell ref="E19:F19"/>
    <mergeCell ref="T8:T9"/>
    <mergeCell ref="A1:Z1"/>
    <mergeCell ref="Q5:Z5"/>
    <mergeCell ref="A7:F7"/>
    <mergeCell ref="G7:K7"/>
    <mergeCell ref="L7:P7"/>
    <mergeCell ref="Q7:U7"/>
    <mergeCell ref="V7:Z7"/>
    <mergeCell ref="X8:X9"/>
    <mergeCell ref="Y8:Y9"/>
    <mergeCell ref="R8:R9"/>
    <mergeCell ref="W8:W9"/>
    <mergeCell ref="E51:F51"/>
    <mergeCell ref="Z8:Z9"/>
    <mergeCell ref="A10:F10"/>
    <mergeCell ref="C11:F11"/>
    <mergeCell ref="P8:P9"/>
    <mergeCell ref="Q8:Q9"/>
    <mergeCell ref="G8:G9"/>
    <mergeCell ref="K8:K9"/>
    <mergeCell ref="L8:L9"/>
    <mergeCell ref="U8:U9"/>
    <mergeCell ref="V8:V9"/>
    <mergeCell ref="I8:I9"/>
    <mergeCell ref="J8:J9"/>
    <mergeCell ref="N8:N9"/>
    <mergeCell ref="O8:O9"/>
    <mergeCell ref="S8:S9"/>
    <mergeCell ref="E21:F21"/>
    <mergeCell ref="E22:F22"/>
    <mergeCell ref="E24:F24"/>
    <mergeCell ref="E25:F25"/>
    <mergeCell ref="E26:F26"/>
    <mergeCell ref="E27:F27"/>
    <mergeCell ref="C31:F31"/>
    <mergeCell ref="E35:F35"/>
    <mergeCell ref="E23:F23"/>
    <mergeCell ref="B62:M62"/>
    <mergeCell ref="E52:F52"/>
    <mergeCell ref="E53:F53"/>
    <mergeCell ref="E36:F36"/>
    <mergeCell ref="E37:F37"/>
    <mergeCell ref="E38:F38"/>
    <mergeCell ref="E39:F39"/>
    <mergeCell ref="E40:F40"/>
    <mergeCell ref="E41:F41"/>
    <mergeCell ref="E42:F42"/>
    <mergeCell ref="A43:F43"/>
    <mergeCell ref="C44:F44"/>
    <mergeCell ref="D55:F55"/>
    <mergeCell ref="A56:F56"/>
    <mergeCell ref="A57:F57"/>
    <mergeCell ref="A58:F58"/>
    <mergeCell ref="B61:M61"/>
  </mergeCells>
  <printOptions horizontalCentered="1"/>
  <pageMargins left="0.15748031496062992" right="0.19685039370078741" top="0.43307086614173229" bottom="0.6692913385826772" header="0.74803149606299213" footer="0.51181102362204722"/>
  <pageSetup paperSize="8" scale="52" fitToHeight="0" orientation="landscape" r:id="rId1"/>
  <headerFooter alignWithMargins="0"/>
  <rowBreaks count="1" manualBreakCount="1">
    <brk id="30" max="13" man="1"/>
  </rowBreaks>
  <colBreaks count="1" manualBreakCount="1">
    <brk id="36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Kiadás 2022</vt:lpstr>
      <vt:lpstr>'Kiadás 2022'!Nyomtatási_cím</vt:lpstr>
      <vt:lpstr>'Kiadás 2022'!Nyomtatási_terület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Merkl Ani</dc:creator>
  <cp:lastModifiedBy>aljegy</cp:lastModifiedBy>
  <cp:lastPrinted>2020-11-18T07:50:53Z</cp:lastPrinted>
  <dcterms:created xsi:type="dcterms:W3CDTF">2003-11-05T13:52:30Z</dcterms:created>
  <dcterms:modified xsi:type="dcterms:W3CDTF">2022-11-13T14:02:28Z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-173345863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